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Quotes\Copiers 2021\"/>
    </mc:Choice>
  </mc:AlternateContent>
  <bookViews>
    <workbookView xWindow="120" yWindow="60" windowWidth="10380" windowHeight="9345" tabRatio="766"/>
  </bookViews>
  <sheets>
    <sheet name="Apple Sample" sheetId="22" r:id="rId1"/>
    <sheet name="Supplier Template" sheetId="41" r:id="rId2"/>
  </sheets>
  <calcPr calcId="162913"/>
</workbook>
</file>

<file path=xl/calcChain.xml><?xml version="1.0" encoding="utf-8"?>
<calcChain xmlns="http://schemas.openxmlformats.org/spreadsheetml/2006/main">
  <c r="D3" i="22" l="1"/>
  <c r="D3" i="41"/>
  <c r="F55" i="41"/>
  <c r="F54" i="41"/>
  <c r="I52" i="41"/>
  <c r="H51" i="41"/>
  <c r="R50" i="41"/>
  <c r="S50" i="41" s="1"/>
  <c r="T50" i="41" s="1"/>
  <c r="H50" i="41"/>
  <c r="H49" i="41"/>
  <c r="R48" i="41"/>
  <c r="S48" i="41" s="1"/>
  <c r="T48" i="41" s="1"/>
  <c r="H48" i="41"/>
  <c r="H47" i="41"/>
  <c r="R46" i="41"/>
  <c r="S46" i="41" s="1"/>
  <c r="T46" i="41" s="1"/>
  <c r="H46" i="41"/>
  <c r="H45" i="41"/>
  <c r="R44" i="41"/>
  <c r="S44" i="41" s="1"/>
  <c r="T44" i="41" s="1"/>
  <c r="H44" i="41"/>
  <c r="H43" i="41"/>
  <c r="R42" i="41"/>
  <c r="S42" i="41" s="1"/>
  <c r="T42" i="41" s="1"/>
  <c r="H42" i="41"/>
  <c r="H41" i="41"/>
  <c r="R40" i="41"/>
  <c r="S40" i="41" s="1"/>
  <c r="T40" i="41" s="1"/>
  <c r="H40" i="41"/>
  <c r="H39" i="41"/>
  <c r="R38" i="41"/>
  <c r="S38" i="41" s="1"/>
  <c r="T38" i="41" s="1"/>
  <c r="H38" i="41"/>
  <c r="H37" i="41"/>
  <c r="R36" i="41"/>
  <c r="S36" i="41" s="1"/>
  <c r="T36" i="41" s="1"/>
  <c r="H36" i="41"/>
  <c r="H35" i="41"/>
  <c r="R34" i="41"/>
  <c r="S34" i="41" s="1"/>
  <c r="T34" i="41" s="1"/>
  <c r="H34" i="41"/>
  <c r="H33" i="41"/>
  <c r="R32" i="41"/>
  <c r="S32" i="41" s="1"/>
  <c r="T32" i="41" s="1"/>
  <c r="H32" i="41"/>
  <c r="H31" i="41"/>
  <c r="R30" i="41"/>
  <c r="S30" i="41" s="1"/>
  <c r="T30" i="41" s="1"/>
  <c r="H30" i="41"/>
  <c r="H29" i="41"/>
  <c r="R28" i="41"/>
  <c r="S28" i="41" s="1"/>
  <c r="T28" i="41" s="1"/>
  <c r="H28" i="41"/>
  <c r="H27" i="41"/>
  <c r="R26" i="41"/>
  <c r="S26" i="41" s="1"/>
  <c r="T26" i="41" s="1"/>
  <c r="H26" i="41"/>
  <c r="H25" i="41"/>
  <c r="R24" i="41"/>
  <c r="S24" i="41" s="1"/>
  <c r="T24" i="41" s="1"/>
  <c r="H24" i="41"/>
  <c r="H23" i="41"/>
  <c r="R22" i="41"/>
  <c r="S22" i="41" s="1"/>
  <c r="T22" i="41" s="1"/>
  <c r="H22" i="41"/>
  <c r="H21" i="41"/>
  <c r="R20" i="41"/>
  <c r="S20" i="41" s="1"/>
  <c r="T20" i="41" s="1"/>
  <c r="H20" i="41"/>
  <c r="H19" i="41"/>
  <c r="R18" i="41"/>
  <c r="S18" i="41" s="1"/>
  <c r="T18" i="41" s="1"/>
  <c r="H18" i="41"/>
  <c r="H17" i="41"/>
  <c r="R16" i="41"/>
  <c r="S16" i="41" s="1"/>
  <c r="T16" i="41" s="1"/>
  <c r="H16" i="41"/>
  <c r="H15" i="41"/>
  <c r="R14" i="41"/>
  <c r="S14" i="41" s="1"/>
  <c r="T14" i="41" s="1"/>
  <c r="H14" i="41"/>
  <c r="H13" i="41"/>
  <c r="R12" i="41"/>
  <c r="S12" i="41" s="1"/>
  <c r="T12" i="41" s="1"/>
  <c r="H12" i="41"/>
  <c r="H11" i="41"/>
  <c r="R10" i="41"/>
  <c r="S10" i="41" s="1"/>
  <c r="T10" i="41" s="1"/>
  <c r="H10" i="41"/>
  <c r="H9" i="41"/>
  <c r="R8" i="41"/>
  <c r="S8" i="41" s="1"/>
  <c r="H8" i="41"/>
  <c r="U3" i="22"/>
  <c r="S40" i="22"/>
  <c r="T40" i="22" s="1"/>
  <c r="S36" i="22"/>
  <c r="T36" i="22" s="1"/>
  <c r="S34" i="22"/>
  <c r="T34" i="22" s="1"/>
  <c r="S32" i="22"/>
  <c r="T32" i="22" s="1"/>
  <c r="S26" i="22"/>
  <c r="T26" i="22" s="1"/>
  <c r="S20" i="22"/>
  <c r="T20" i="22" s="1"/>
  <c r="S18" i="22"/>
  <c r="T18" i="22" s="1"/>
  <c r="S14" i="22"/>
  <c r="T14" i="22" s="1"/>
  <c r="S8" i="22"/>
  <c r="R16" i="22"/>
  <c r="S16" i="22" s="1"/>
  <c r="T16" i="22" s="1"/>
  <c r="R8" i="22"/>
  <c r="F55" i="22"/>
  <c r="F54" i="22"/>
  <c r="R50" i="22"/>
  <c r="S50" i="22" s="1"/>
  <c r="T50" i="22" s="1"/>
  <c r="R48" i="22"/>
  <c r="S48" i="22" s="1"/>
  <c r="T48" i="22" s="1"/>
  <c r="R46" i="22"/>
  <c r="S46" i="22" s="1"/>
  <c r="T46" i="22" s="1"/>
  <c r="R44" i="22"/>
  <c r="S44" i="22" s="1"/>
  <c r="T44" i="22" s="1"/>
  <c r="R42" i="22"/>
  <c r="S42" i="22" s="1"/>
  <c r="T42" i="22" s="1"/>
  <c r="R40" i="22"/>
  <c r="R38" i="22"/>
  <c r="S38" i="22" s="1"/>
  <c r="T38" i="22" s="1"/>
  <c r="R36" i="22"/>
  <c r="R34" i="22"/>
  <c r="R32" i="22"/>
  <c r="R30" i="22"/>
  <c r="S30" i="22" s="1"/>
  <c r="T30" i="22" s="1"/>
  <c r="R28" i="22"/>
  <c r="S28" i="22" s="1"/>
  <c r="T28" i="22" s="1"/>
  <c r="R26" i="22"/>
  <c r="R24" i="22"/>
  <c r="S24" i="22" s="1"/>
  <c r="T24" i="22" s="1"/>
  <c r="R22" i="22"/>
  <c r="S22" i="22" s="1"/>
  <c r="T22" i="22" s="1"/>
  <c r="R20" i="22"/>
  <c r="R18" i="22"/>
  <c r="R14" i="22"/>
  <c r="R12" i="22"/>
  <c r="S12" i="22" s="1"/>
  <c r="T12" i="22" s="1"/>
  <c r="R10" i="22"/>
  <c r="S10" i="22" s="1"/>
  <c r="T10" i="22" s="1"/>
  <c r="H9" i="22"/>
  <c r="H15" i="22"/>
  <c r="H16" i="22"/>
  <c r="H11" i="22"/>
  <c r="H10" i="22"/>
  <c r="H8" i="22"/>
  <c r="H52" i="41" l="1"/>
  <c r="H3" i="41" s="1"/>
  <c r="S52" i="41"/>
  <c r="T8" i="41"/>
  <c r="T52" i="41" s="1"/>
  <c r="T3" i="41" s="1"/>
  <c r="S52" i="22"/>
  <c r="T8" i="22"/>
  <c r="T52" i="22" s="1"/>
  <c r="T3" i="22" s="1"/>
  <c r="S3" i="22" s="1"/>
  <c r="H13" i="22"/>
  <c r="I52" i="22"/>
  <c r="H14" i="22"/>
  <c r="H12" i="22"/>
  <c r="U3" i="41" l="1"/>
  <c r="S3" i="41"/>
  <c r="H18" i="22"/>
  <c r="H17" i="22"/>
  <c r="H20" i="22" l="1"/>
  <c r="H19" i="22"/>
  <c r="H21" i="22" l="1"/>
  <c r="H22" i="22"/>
  <c r="H24" i="22" l="1"/>
  <c r="H23" i="22"/>
  <c r="H26" i="22" l="1"/>
  <c r="H25" i="22"/>
  <c r="H27" i="22" l="1"/>
  <c r="H28" i="22"/>
  <c r="H29" i="22" l="1"/>
  <c r="H30" i="22"/>
  <c r="H32" i="22" l="1"/>
  <c r="H31" i="22"/>
  <c r="H34" i="22" l="1"/>
  <c r="H33" i="22"/>
  <c r="H35" i="22" l="1"/>
  <c r="H36" i="22"/>
  <c r="H37" i="22" l="1"/>
  <c r="H38" i="22"/>
  <c r="H40" i="22" l="1"/>
  <c r="H39" i="22"/>
  <c r="H42" i="22" l="1"/>
  <c r="H41" i="22"/>
  <c r="H44" i="22" l="1"/>
  <c r="H43" i="22"/>
  <c r="H46" i="22" l="1"/>
  <c r="H45" i="22"/>
  <c r="H47" i="22" l="1"/>
  <c r="H50" i="22"/>
  <c r="H48" i="22"/>
  <c r="H49" i="22" l="1"/>
  <c r="H51" i="22"/>
  <c r="H52" i="22" l="1"/>
  <c r="H3" i="22" s="1"/>
</calcChain>
</file>

<file path=xl/sharedStrings.xml><?xml version="1.0" encoding="utf-8"?>
<sst xmlns="http://schemas.openxmlformats.org/spreadsheetml/2006/main" count="356" uniqueCount="96">
  <si>
    <t>Invitation to Quote</t>
  </si>
  <si>
    <t>Photocopying/Printing Solution</t>
  </si>
  <si>
    <t>Pence Per Copy</t>
  </si>
  <si>
    <t>Total Rental Per Annum</t>
  </si>
  <si>
    <t>Total Cost of Copies Per Annum</t>
  </si>
  <si>
    <t>(for evaluation purposes)</t>
  </si>
  <si>
    <t>Avg Mthly Copies</t>
  </si>
  <si>
    <t>Mono</t>
  </si>
  <si>
    <t>Colour</t>
  </si>
  <si>
    <t>Device 1</t>
  </si>
  <si>
    <t>Device 2</t>
  </si>
  <si>
    <t>Device 3</t>
  </si>
  <si>
    <t>Device 4</t>
  </si>
  <si>
    <t>Device 5</t>
  </si>
  <si>
    <t>Device 6</t>
  </si>
  <si>
    <t>Device 7</t>
  </si>
  <si>
    <t>Device 8</t>
  </si>
  <si>
    <t>Device 9</t>
  </si>
  <si>
    <t>Device 10</t>
  </si>
  <si>
    <t>Device 11</t>
  </si>
  <si>
    <t>Device 12</t>
  </si>
  <si>
    <t>Device 13</t>
  </si>
  <si>
    <t>Device 14</t>
  </si>
  <si>
    <t>Device 15</t>
  </si>
  <si>
    <t>Device 16</t>
  </si>
  <si>
    <t>Device 17</t>
  </si>
  <si>
    <t>Device 18</t>
  </si>
  <si>
    <t>Device 19</t>
  </si>
  <si>
    <t>Device 20</t>
  </si>
  <si>
    <t>Device 21</t>
  </si>
  <si>
    <t>Device 22</t>
  </si>
  <si>
    <t>SubTotals Per Annum</t>
  </si>
  <si>
    <t>Airedale Main</t>
  </si>
  <si>
    <t>Top Corridor</t>
  </si>
  <si>
    <t>Fells LRC 1</t>
  </si>
  <si>
    <t>Fells LRC 2</t>
  </si>
  <si>
    <t>Exams Corridor</t>
  </si>
  <si>
    <t>Technology Area</t>
  </si>
  <si>
    <t>Airedale AC1</t>
  </si>
  <si>
    <t>Bluebase</t>
  </si>
  <si>
    <t>Isolation Corridor</t>
  </si>
  <si>
    <t>Bronte Downstairs</t>
  </si>
  <si>
    <t>Geography Area</t>
  </si>
  <si>
    <t>Dales Building</t>
  </si>
  <si>
    <t>Bronte Upstairs</t>
  </si>
  <si>
    <t>A1 Centre</t>
  </si>
  <si>
    <t>A3 60-69 PPM</t>
  </si>
  <si>
    <t>A3 40-45 PPM</t>
  </si>
  <si>
    <t>Art Area</t>
  </si>
  <si>
    <t>A4 35-40 PPM</t>
  </si>
  <si>
    <t>Dance Studio</t>
  </si>
  <si>
    <t>A4 30-35 PPM</t>
  </si>
  <si>
    <t>Business Area</t>
  </si>
  <si>
    <t>Eastburn Building</t>
  </si>
  <si>
    <t>Glusburn Building</t>
  </si>
  <si>
    <t>Science Upstairs</t>
  </si>
  <si>
    <t>A3 70-80 PPM</t>
  </si>
  <si>
    <t>Per Annum</t>
  </si>
  <si>
    <t>3-Year Total</t>
  </si>
  <si>
    <t>Quotations Due - 12/03/21</t>
  </si>
  <si>
    <t>Proposed
Mfr &amp; Model</t>
  </si>
  <si>
    <t>Apple Copier 70</t>
  </si>
  <si>
    <t>Finisher</t>
  </si>
  <si>
    <t>Extra 1
Qtly Rental</t>
  </si>
  <si>
    <t>Extra 2
Qtly Rental</t>
  </si>
  <si>
    <t>Extra 3
Qtly Rental</t>
  </si>
  <si>
    <t>Extra 4
Qtly Rental</t>
  </si>
  <si>
    <t>Extra 5
Qtly Rental</t>
  </si>
  <si>
    <t>Extra 6
Qtly Rental</t>
  </si>
  <si>
    <t>Power Switch</t>
  </si>
  <si>
    <t>Mifare</t>
  </si>
  <si>
    <t>Total Extras Per Quarter</t>
  </si>
  <si>
    <t>Device
Qtly Rental</t>
  </si>
  <si>
    <t>Faculty Office Right</t>
  </si>
  <si>
    <t>Faculty Office Left</t>
  </si>
  <si>
    <t>Apple</t>
  </si>
  <si>
    <t>Apple Copier 60</t>
  </si>
  <si>
    <t>Apple Copier 40SE</t>
  </si>
  <si>
    <t>Apple Copier 35</t>
  </si>
  <si>
    <t>Apple Copier 30</t>
  </si>
  <si>
    <t>RADF</t>
  </si>
  <si>
    <t>Copies</t>
  </si>
  <si>
    <t>Rental</t>
  </si>
  <si>
    <t>Per Quarter</t>
  </si>
  <si>
    <t>(CPC order)</t>
  </si>
  <si>
    <t>Drawer</t>
  </si>
  <si>
    <t>Finisher 123</t>
  </si>
  <si>
    <t>Fold 246a</t>
  </si>
  <si>
    <t>H/P 8</t>
  </si>
  <si>
    <t>H/P 9</t>
  </si>
  <si>
    <t>Extra 7
Qtly Rental</t>
  </si>
  <si>
    <t>Extra 8
Qtly Rental</t>
  </si>
  <si>
    <t>Total Rental Per Quarter</t>
  </si>
  <si>
    <t>Supplier Name</t>
  </si>
  <si>
    <t>Price for evaluation</t>
  </si>
  <si>
    <t>(Rental + Copies)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</si>
</sst>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&quot;£&quot;#,##0.00"/>
    <numFmt numFmtId="165" formatCode="&quot;£&quot;#,##0.0000"/>
    <numFmt numFmtId="166" formatCode="&quot;£&quot;#,##0"/>
  </numFmts>
  <fonts count="10" x14ac:knownFonts="1">
    <font>
      <sz val="10"/>
      <name val="Arial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9" tint="-0.249977111117893"/>
      <name val="Tahoma"/>
      <family val="2"/>
    </font>
    <font>
      <sz val="10"/>
      <color theme="9" tint="-0.249977111117893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3" fillId="0" borderId="0"/>
  </cellStyleXfs>
  <cellXfs count="96">
    <xf numFmtId="0" fontId="0" fillId="0" borderId="0" xfId="0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1" fillId="2" borderId="8" xfId="0" applyFont="1" applyFill="1" applyBorder="1"/>
    <xf numFmtId="0" fontId="0" fillId="2" borderId="8" xfId="0" applyFill="1" applyBorder="1"/>
    <xf numFmtId="166" fontId="0" fillId="2" borderId="8" xfId="0" applyNumberFormat="1" applyFill="1" applyBorder="1"/>
    <xf numFmtId="0" fontId="1" fillId="2" borderId="9" xfId="0" applyFont="1" applyFill="1" applyBorder="1"/>
    <xf numFmtId="0" fontId="0" fillId="2" borderId="9" xfId="0" applyFill="1" applyBorder="1" applyAlignment="1">
      <alignment horizontal="right"/>
    </xf>
    <xf numFmtId="166" fontId="0" fillId="2" borderId="9" xfId="0" applyNumberFormat="1" applyFill="1" applyBorder="1"/>
    <xf numFmtId="164" fontId="0" fillId="2" borderId="8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0" fontId="0" fillId="0" borderId="0" xfId="0" applyFill="1"/>
    <xf numFmtId="165" fontId="0" fillId="0" borderId="0" xfId="0" applyNumberFormat="1" applyFill="1"/>
    <xf numFmtId="164" fontId="0" fillId="0" borderId="0" xfId="0" applyNumberFormat="1" applyFill="1"/>
    <xf numFmtId="0" fontId="8" fillId="0" borderId="0" xfId="0" applyFont="1" applyFill="1"/>
    <xf numFmtId="0" fontId="0" fillId="0" borderId="0" xfId="0" applyFill="1" applyAlignment="1">
      <alignment horizontal="center" vertical="center" wrapText="1"/>
    </xf>
    <xf numFmtId="0" fontId="3" fillId="0" borderId="0" xfId="0" applyFont="1" applyFill="1"/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165" fontId="0" fillId="2" borderId="0" xfId="0" applyNumberForma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5" fontId="0" fillId="2" borderId="0" xfId="0" applyNumberFormat="1" applyFill="1"/>
    <xf numFmtId="0" fontId="7" fillId="2" borderId="0" xfId="0" applyFont="1" applyFill="1"/>
    <xf numFmtId="165" fontId="0" fillId="0" borderId="8" xfId="0" applyNumberFormat="1" applyFill="1" applyBorder="1" applyProtection="1">
      <protection locked="0"/>
    </xf>
    <xf numFmtId="165" fontId="0" fillId="0" borderId="9" xfId="0" applyNumberFormat="1" applyFill="1" applyBorder="1" applyProtection="1">
      <protection locked="0"/>
    </xf>
    <xf numFmtId="164" fontId="3" fillId="0" borderId="8" xfId="0" applyNumberFormat="1" applyFont="1" applyFill="1" applyBorder="1" applyAlignment="1" applyProtection="1">
      <alignment horizontal="center"/>
      <protection locked="0"/>
    </xf>
    <xf numFmtId="164" fontId="0" fillId="0" borderId="8" xfId="0" applyNumberFormat="1" applyFill="1" applyBorder="1" applyProtection="1">
      <protection locked="0"/>
    </xf>
    <xf numFmtId="164" fontId="0" fillId="0" borderId="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0" fillId="2" borderId="1" xfId="0" applyFill="1" applyBorder="1"/>
    <xf numFmtId="165" fontId="0" fillId="2" borderId="1" xfId="0" applyNumberFormat="1" applyFill="1" applyBorder="1"/>
    <xf numFmtId="164" fontId="4" fillId="2" borderId="1" xfId="0" applyNumberFormat="1" applyFont="1" applyFill="1" applyBorder="1"/>
    <xf numFmtId="164" fontId="0" fillId="2" borderId="1" xfId="0" applyNumberFormat="1" applyFill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0" fontId="3" fillId="2" borderId="0" xfId="0" applyFont="1" applyFill="1"/>
    <xf numFmtId="0" fontId="7" fillId="2" borderId="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164" fontId="9" fillId="2" borderId="11" xfId="0" applyNumberFormat="1" applyFont="1" applyFill="1" applyBorder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164" fontId="9" fillId="2" borderId="12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4" fontId="9" fillId="2" borderId="10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6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wrapText="1"/>
    </xf>
    <xf numFmtId="0" fontId="0" fillId="2" borderId="0" xfId="0" applyFill="1" applyAlignment="1" applyProtection="1">
      <alignment horizontal="center" vertical="center" wrapText="1"/>
    </xf>
    <xf numFmtId="165" fontId="0" fillId="2" borderId="0" xfId="0" applyNumberForma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</xf>
    <xf numFmtId="0" fontId="1" fillId="2" borderId="8" xfId="0" applyFont="1" applyFill="1" applyBorder="1" applyProtection="1"/>
    <xf numFmtId="0" fontId="0" fillId="2" borderId="8" xfId="0" applyFill="1" applyBorder="1" applyProtection="1"/>
    <xf numFmtId="165" fontId="0" fillId="0" borderId="8" xfId="0" applyNumberFormat="1" applyFill="1" applyBorder="1" applyProtection="1"/>
    <xf numFmtId="166" fontId="0" fillId="2" borderId="8" xfId="0" applyNumberFormat="1" applyFill="1" applyBorder="1" applyProtection="1"/>
    <xf numFmtId="164" fontId="3" fillId="0" borderId="8" xfId="0" applyNumberFormat="1" applyFont="1" applyFill="1" applyBorder="1" applyAlignment="1" applyProtection="1">
      <alignment horizontal="center"/>
    </xf>
    <xf numFmtId="164" fontId="0" fillId="0" borderId="8" xfId="0" applyNumberFormat="1" applyFill="1" applyBorder="1" applyProtection="1"/>
    <xf numFmtId="0" fontId="1" fillId="2" borderId="9" xfId="0" applyFont="1" applyFill="1" applyBorder="1" applyProtection="1"/>
    <xf numFmtId="0" fontId="0" fillId="2" borderId="9" xfId="0" applyFill="1" applyBorder="1" applyAlignment="1" applyProtection="1">
      <alignment horizontal="right"/>
    </xf>
    <xf numFmtId="165" fontId="0" fillId="0" borderId="9" xfId="0" applyNumberFormat="1" applyFill="1" applyBorder="1" applyProtection="1"/>
    <xf numFmtId="166" fontId="0" fillId="2" borderId="9" xfId="0" applyNumberFormat="1" applyFill="1" applyBorder="1" applyProtection="1"/>
    <xf numFmtId="164" fontId="0" fillId="0" borderId="9" xfId="0" applyNumberFormat="1" applyFill="1" applyBorder="1" applyAlignment="1" applyProtection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4" fontId="0" fillId="0" borderId="4" xfId="0" applyNumberFormat="1" applyFill="1" applyBorder="1" applyAlignment="1" applyProtection="1">
      <alignment horizontal="center"/>
    </xf>
    <xf numFmtId="164" fontId="0" fillId="0" borderId="5" xfId="0" applyNumberFormat="1" applyFill="1" applyBorder="1" applyAlignment="1" applyProtection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left" vertical="center"/>
    </xf>
    <xf numFmtId="0" fontId="1" fillId="2" borderId="3" xfId="0" applyFont="1" applyFill="1" applyBorder="1" applyAlignment="1" applyProtection="1">
      <alignment horizontal="left" vertical="center"/>
    </xf>
    <xf numFmtId="0" fontId="1" fillId="2" borderId="8" xfId="0" applyFont="1" applyFill="1" applyBorder="1" applyAlignment="1" applyProtection="1">
      <alignment horizontal="left" vertical="center"/>
    </xf>
    <xf numFmtId="0" fontId="1" fillId="2" borderId="9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164" fontId="0" fillId="0" borderId="4" xfId="0" applyNumberFormat="1" applyFill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</cellXfs>
  <cellStyles count="4">
    <cellStyle name="Comma 2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58"/>
  <sheetViews>
    <sheetView tabSelected="1" zoomScaleNormal="100" workbookViewId="0">
      <selection activeCell="A7" sqref="A7:B7"/>
    </sheetView>
  </sheetViews>
  <sheetFormatPr defaultRowHeight="12.75" x14ac:dyDescent="0.2"/>
  <cols>
    <col min="1" max="1" width="11" style="12" customWidth="1"/>
    <col min="2" max="3" width="20.140625" style="12" bestFit="1" customWidth="1"/>
    <col min="4" max="4" width="20.140625" style="12" customWidth="1"/>
    <col min="5" max="5" width="7.42578125" style="12" customWidth="1"/>
    <col min="6" max="6" width="8" style="12" customWidth="1"/>
    <col min="7" max="7" width="7.5703125" style="13" bestFit="1" customWidth="1"/>
    <col min="8" max="8" width="10.28515625" style="12" customWidth="1"/>
    <col min="9" max="9" width="10.140625" style="14" bestFit="1" customWidth="1"/>
    <col min="10" max="17" width="11.7109375" style="14" customWidth="1"/>
    <col min="18" max="19" width="10.140625" style="14" customWidth="1"/>
    <col min="20" max="20" width="11.140625" style="12" customWidth="1"/>
    <col min="21" max="21" width="11.140625" style="12" bestFit="1" customWidth="1"/>
    <col min="22" max="16384" width="9.140625" style="12"/>
  </cols>
  <sheetData>
    <row r="1" spans="1:22" ht="13.5" thickBot="1" x14ac:dyDescent="0.25">
      <c r="A1" s="2"/>
      <c r="B1" s="2"/>
      <c r="C1" s="2"/>
      <c r="D1" s="2"/>
      <c r="E1" s="2"/>
      <c r="F1" s="2"/>
      <c r="G1" s="24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2"/>
    </row>
    <row r="2" spans="1:22" x14ac:dyDescent="0.2">
      <c r="A2" s="1" t="s">
        <v>0</v>
      </c>
      <c r="B2" s="1"/>
      <c r="C2" s="1"/>
      <c r="D2" s="54" t="s">
        <v>94</v>
      </c>
      <c r="E2" s="1"/>
      <c r="F2" s="2"/>
      <c r="G2" s="24"/>
      <c r="H2" s="41" t="s">
        <v>81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42" t="s">
        <v>82</v>
      </c>
      <c r="T2" s="42" t="s">
        <v>82</v>
      </c>
      <c r="U2" s="43" t="s">
        <v>82</v>
      </c>
    </row>
    <row r="3" spans="1:22" x14ac:dyDescent="0.2">
      <c r="A3" s="1" t="s">
        <v>1</v>
      </c>
      <c r="B3" s="1"/>
      <c r="C3" s="1"/>
      <c r="D3" s="55">
        <f>U3+(H3*3)</f>
        <v>166200</v>
      </c>
      <c r="E3" s="1"/>
      <c r="F3" s="2"/>
      <c r="G3" s="24"/>
      <c r="H3" s="44">
        <f>H52</f>
        <v>33480</v>
      </c>
      <c r="I3" s="50"/>
      <c r="J3" s="50"/>
      <c r="K3" s="50"/>
      <c r="L3" s="50"/>
      <c r="M3" s="50"/>
      <c r="N3" s="50"/>
      <c r="O3" s="50"/>
      <c r="P3" s="50"/>
      <c r="Q3" s="50"/>
      <c r="R3" s="50"/>
      <c r="S3" s="45">
        <f>T3/4</f>
        <v>5480</v>
      </c>
      <c r="T3" s="45">
        <f>T52</f>
        <v>21920</v>
      </c>
      <c r="U3" s="46">
        <f>T3*3</f>
        <v>65760</v>
      </c>
    </row>
    <row r="4" spans="1:22" x14ac:dyDescent="0.2">
      <c r="A4" s="1" t="s">
        <v>59</v>
      </c>
      <c r="B4" s="1"/>
      <c r="C4" s="1"/>
      <c r="D4" s="56" t="s">
        <v>58</v>
      </c>
      <c r="E4" s="1"/>
      <c r="F4" s="2"/>
      <c r="G4" s="24"/>
      <c r="H4" s="48" t="s">
        <v>57</v>
      </c>
      <c r="I4" s="50"/>
      <c r="J4" s="50"/>
      <c r="K4" s="50"/>
      <c r="L4" s="50"/>
      <c r="M4" s="50"/>
      <c r="N4" s="50"/>
      <c r="O4" s="50"/>
      <c r="P4" s="50"/>
      <c r="Q4" s="50"/>
      <c r="R4" s="50"/>
      <c r="S4" s="49" t="s">
        <v>83</v>
      </c>
      <c r="T4" s="49" t="s">
        <v>57</v>
      </c>
      <c r="U4" s="51" t="s">
        <v>58</v>
      </c>
    </row>
    <row r="5" spans="1:22" ht="13.5" thickBot="1" x14ac:dyDescent="0.25">
      <c r="A5" s="1"/>
      <c r="B5" s="1"/>
      <c r="C5" s="1"/>
      <c r="D5" s="57" t="s">
        <v>95</v>
      </c>
      <c r="E5" s="1"/>
      <c r="F5" s="2"/>
      <c r="G5" s="24"/>
      <c r="H5" s="52"/>
      <c r="I5" s="11"/>
      <c r="J5" s="11"/>
      <c r="K5" s="11"/>
      <c r="L5" s="11"/>
      <c r="M5" s="11"/>
      <c r="N5" s="11"/>
      <c r="O5" s="11"/>
      <c r="P5" s="11"/>
      <c r="Q5" s="11"/>
      <c r="R5" s="11"/>
      <c r="S5" s="47" t="s">
        <v>84</v>
      </c>
      <c r="T5" s="11"/>
      <c r="U5" s="53"/>
    </row>
    <row r="6" spans="1:22" x14ac:dyDescent="0.2">
      <c r="A6" s="2"/>
      <c r="B6" s="2"/>
      <c r="C6" s="2"/>
      <c r="D6" s="2"/>
      <c r="E6" s="2"/>
      <c r="F6" s="2"/>
      <c r="G6" s="24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2"/>
      <c r="U6" s="2"/>
    </row>
    <row r="7" spans="1:22" s="16" customFormat="1" ht="39" thickBot="1" x14ac:dyDescent="0.25">
      <c r="A7" s="86" t="s">
        <v>75</v>
      </c>
      <c r="B7" s="86"/>
      <c r="C7" s="58"/>
      <c r="D7" s="59" t="s">
        <v>60</v>
      </c>
      <c r="E7" s="58"/>
      <c r="F7" s="60" t="s">
        <v>6</v>
      </c>
      <c r="G7" s="61" t="s">
        <v>2</v>
      </c>
      <c r="H7" s="60" t="s">
        <v>4</v>
      </c>
      <c r="I7" s="62" t="s">
        <v>72</v>
      </c>
      <c r="J7" s="62" t="s">
        <v>63</v>
      </c>
      <c r="K7" s="62" t="s">
        <v>64</v>
      </c>
      <c r="L7" s="62" t="s">
        <v>65</v>
      </c>
      <c r="M7" s="62" t="s">
        <v>66</v>
      </c>
      <c r="N7" s="62" t="s">
        <v>67</v>
      </c>
      <c r="O7" s="62" t="s">
        <v>68</v>
      </c>
      <c r="P7" s="62" t="s">
        <v>90</v>
      </c>
      <c r="Q7" s="62" t="s">
        <v>91</v>
      </c>
      <c r="R7" s="23" t="s">
        <v>71</v>
      </c>
      <c r="S7" s="23" t="s">
        <v>92</v>
      </c>
      <c r="T7" s="20" t="s">
        <v>3</v>
      </c>
      <c r="U7" s="20"/>
    </row>
    <row r="8" spans="1:22" ht="13.5" customHeight="1" x14ac:dyDescent="0.2">
      <c r="A8" s="82" t="s">
        <v>9</v>
      </c>
      <c r="B8" s="84" t="s">
        <v>73</v>
      </c>
      <c r="C8" s="84" t="s">
        <v>56</v>
      </c>
      <c r="D8" s="80" t="s">
        <v>61</v>
      </c>
      <c r="E8" s="63" t="s">
        <v>7</v>
      </c>
      <c r="F8" s="64">
        <v>40000</v>
      </c>
      <c r="G8" s="65">
        <v>5.0000000000000001E-3</v>
      </c>
      <c r="H8" s="66">
        <f t="shared" ref="H8:H25" si="0">(G8*F8)*12</f>
        <v>2400</v>
      </c>
      <c r="I8" s="76">
        <v>500</v>
      </c>
      <c r="J8" s="67" t="s">
        <v>86</v>
      </c>
      <c r="K8" s="67" t="s">
        <v>89</v>
      </c>
      <c r="L8" s="67" t="s">
        <v>87</v>
      </c>
      <c r="M8" s="67" t="s">
        <v>70</v>
      </c>
      <c r="N8" s="67" t="s">
        <v>69</v>
      </c>
      <c r="O8" s="67"/>
      <c r="P8" s="67"/>
      <c r="Q8" s="68"/>
      <c r="R8" s="74">
        <f>SUM(J9:Q9)</f>
        <v>80</v>
      </c>
      <c r="S8" s="74">
        <f>(I8+R8)</f>
        <v>580</v>
      </c>
      <c r="T8" s="78">
        <f>S8*4</f>
        <v>2320</v>
      </c>
      <c r="U8" s="3"/>
      <c r="V8" s="17"/>
    </row>
    <row r="9" spans="1:22" ht="13.5" customHeight="1" thickBot="1" x14ac:dyDescent="0.25">
      <c r="A9" s="83"/>
      <c r="B9" s="85"/>
      <c r="C9" s="85"/>
      <c r="D9" s="81"/>
      <c r="E9" s="69" t="s">
        <v>8</v>
      </c>
      <c r="F9" s="70">
        <v>5000</v>
      </c>
      <c r="G9" s="71">
        <v>0.03</v>
      </c>
      <c r="H9" s="72">
        <f t="shared" si="0"/>
        <v>1800</v>
      </c>
      <c r="I9" s="77"/>
      <c r="J9" s="73">
        <v>40</v>
      </c>
      <c r="K9" s="73">
        <v>10</v>
      </c>
      <c r="L9" s="73">
        <v>15</v>
      </c>
      <c r="M9" s="73">
        <v>10</v>
      </c>
      <c r="N9" s="73">
        <v>5</v>
      </c>
      <c r="O9" s="73"/>
      <c r="P9" s="73"/>
      <c r="Q9" s="73"/>
      <c r="R9" s="75"/>
      <c r="S9" s="75"/>
      <c r="T9" s="79"/>
      <c r="U9" s="2"/>
    </row>
    <row r="10" spans="1:22" ht="13.5" customHeight="1" x14ac:dyDescent="0.2">
      <c r="A10" s="82" t="s">
        <v>10</v>
      </c>
      <c r="B10" s="84" t="s">
        <v>74</v>
      </c>
      <c r="C10" s="84" t="s">
        <v>46</v>
      </c>
      <c r="D10" s="80" t="s">
        <v>76</v>
      </c>
      <c r="E10" s="63" t="s">
        <v>7</v>
      </c>
      <c r="F10" s="64">
        <v>16000</v>
      </c>
      <c r="G10" s="65">
        <v>5.0000000000000001E-3</v>
      </c>
      <c r="H10" s="66">
        <f t="shared" si="0"/>
        <v>960</v>
      </c>
      <c r="I10" s="76">
        <v>450</v>
      </c>
      <c r="J10" s="67" t="s">
        <v>80</v>
      </c>
      <c r="K10" s="67" t="s">
        <v>86</v>
      </c>
      <c r="L10" s="67" t="s">
        <v>88</v>
      </c>
      <c r="M10" s="67" t="s">
        <v>87</v>
      </c>
      <c r="N10" s="67" t="s">
        <v>70</v>
      </c>
      <c r="O10" s="67" t="s">
        <v>69</v>
      </c>
      <c r="P10" s="67"/>
      <c r="Q10" s="67"/>
      <c r="R10" s="74">
        <f>SUM(J11:Q11)</f>
        <v>100</v>
      </c>
      <c r="S10" s="74">
        <f>(I10+R10)</f>
        <v>550</v>
      </c>
      <c r="T10" s="78">
        <f>S10*4</f>
        <v>2200</v>
      </c>
      <c r="U10" s="3"/>
      <c r="V10" s="17"/>
    </row>
    <row r="11" spans="1:22" ht="13.5" customHeight="1" thickBot="1" x14ac:dyDescent="0.25">
      <c r="A11" s="83"/>
      <c r="B11" s="85"/>
      <c r="C11" s="85"/>
      <c r="D11" s="81"/>
      <c r="E11" s="69" t="s">
        <v>8</v>
      </c>
      <c r="F11" s="70">
        <v>7000</v>
      </c>
      <c r="G11" s="71">
        <v>0.03</v>
      </c>
      <c r="H11" s="72">
        <f t="shared" si="0"/>
        <v>2520</v>
      </c>
      <c r="I11" s="77"/>
      <c r="J11" s="73">
        <v>20</v>
      </c>
      <c r="K11" s="73">
        <v>40</v>
      </c>
      <c r="L11" s="73">
        <v>10</v>
      </c>
      <c r="M11" s="73">
        <v>15</v>
      </c>
      <c r="N11" s="73">
        <v>10</v>
      </c>
      <c r="O11" s="73">
        <v>5</v>
      </c>
      <c r="P11" s="73"/>
      <c r="Q11" s="73"/>
      <c r="R11" s="75"/>
      <c r="S11" s="75"/>
      <c r="T11" s="79"/>
      <c r="U11" s="2"/>
    </row>
    <row r="12" spans="1:22" ht="13.5" customHeight="1" x14ac:dyDescent="0.2">
      <c r="A12" s="82" t="s">
        <v>11</v>
      </c>
      <c r="B12" s="84" t="s">
        <v>32</v>
      </c>
      <c r="C12" s="84" t="s">
        <v>47</v>
      </c>
      <c r="D12" s="80" t="s">
        <v>77</v>
      </c>
      <c r="E12" s="63" t="s">
        <v>7</v>
      </c>
      <c r="F12" s="64">
        <v>18000</v>
      </c>
      <c r="G12" s="65">
        <v>5.0000000000000001E-3</v>
      </c>
      <c r="H12" s="66">
        <f t="shared" si="0"/>
        <v>1080</v>
      </c>
      <c r="I12" s="76">
        <v>250</v>
      </c>
      <c r="J12" s="67" t="s">
        <v>62</v>
      </c>
      <c r="K12" s="67" t="s">
        <v>70</v>
      </c>
      <c r="L12" s="67"/>
      <c r="M12" s="67"/>
      <c r="N12" s="67"/>
      <c r="O12" s="67"/>
      <c r="P12" s="67"/>
      <c r="Q12" s="68"/>
      <c r="R12" s="74">
        <f>SUM(J13:Q13)</f>
        <v>40</v>
      </c>
      <c r="S12" s="74">
        <f>(I12+R12)</f>
        <v>290</v>
      </c>
      <c r="T12" s="78">
        <f>S12*4</f>
        <v>1160</v>
      </c>
      <c r="U12" s="3"/>
      <c r="V12" s="17"/>
    </row>
    <row r="13" spans="1:22" ht="13.5" customHeight="1" thickBot="1" x14ac:dyDescent="0.25">
      <c r="A13" s="83"/>
      <c r="B13" s="85"/>
      <c r="C13" s="85"/>
      <c r="D13" s="81"/>
      <c r="E13" s="69" t="s">
        <v>8</v>
      </c>
      <c r="F13" s="70">
        <v>2000</v>
      </c>
      <c r="G13" s="71">
        <v>0.03</v>
      </c>
      <c r="H13" s="72">
        <f t="shared" si="0"/>
        <v>720</v>
      </c>
      <c r="I13" s="77"/>
      <c r="J13" s="73">
        <v>30</v>
      </c>
      <c r="K13" s="73">
        <v>10</v>
      </c>
      <c r="L13" s="73"/>
      <c r="M13" s="73"/>
      <c r="N13" s="73"/>
      <c r="O13" s="73"/>
      <c r="P13" s="73"/>
      <c r="Q13" s="73"/>
      <c r="R13" s="75"/>
      <c r="S13" s="75"/>
      <c r="T13" s="79"/>
      <c r="U13" s="2"/>
    </row>
    <row r="14" spans="1:22" ht="13.5" customHeight="1" x14ac:dyDescent="0.2">
      <c r="A14" s="82" t="s">
        <v>12</v>
      </c>
      <c r="B14" s="84" t="s">
        <v>33</v>
      </c>
      <c r="C14" s="84" t="s">
        <v>47</v>
      </c>
      <c r="D14" s="80" t="s">
        <v>77</v>
      </c>
      <c r="E14" s="63" t="s">
        <v>7</v>
      </c>
      <c r="F14" s="64">
        <v>8000</v>
      </c>
      <c r="G14" s="65">
        <v>5.0000000000000001E-3</v>
      </c>
      <c r="H14" s="66">
        <f t="shared" si="0"/>
        <v>480</v>
      </c>
      <c r="I14" s="76">
        <v>250</v>
      </c>
      <c r="J14" s="67" t="s">
        <v>62</v>
      </c>
      <c r="K14" s="67" t="s">
        <v>70</v>
      </c>
      <c r="L14" s="67"/>
      <c r="M14" s="67"/>
      <c r="N14" s="67"/>
      <c r="O14" s="67"/>
      <c r="P14" s="67"/>
      <c r="Q14" s="68"/>
      <c r="R14" s="74">
        <f>SUM(J15:Q15)</f>
        <v>40</v>
      </c>
      <c r="S14" s="74">
        <f>(I14+R14)</f>
        <v>290</v>
      </c>
      <c r="T14" s="78">
        <f>S14*4</f>
        <v>1160</v>
      </c>
      <c r="U14" s="3"/>
      <c r="V14" s="17"/>
    </row>
    <row r="15" spans="1:22" ht="13.5" customHeight="1" thickBot="1" x14ac:dyDescent="0.25">
      <c r="A15" s="83"/>
      <c r="B15" s="85"/>
      <c r="C15" s="85"/>
      <c r="D15" s="81"/>
      <c r="E15" s="69" t="s">
        <v>8</v>
      </c>
      <c r="F15" s="70">
        <v>2000</v>
      </c>
      <c r="G15" s="71">
        <v>0.03</v>
      </c>
      <c r="H15" s="72">
        <f t="shared" si="0"/>
        <v>720</v>
      </c>
      <c r="I15" s="77"/>
      <c r="J15" s="73">
        <v>30</v>
      </c>
      <c r="K15" s="73">
        <v>10</v>
      </c>
      <c r="L15" s="73"/>
      <c r="M15" s="73"/>
      <c r="N15" s="73"/>
      <c r="O15" s="73"/>
      <c r="P15" s="73"/>
      <c r="Q15" s="73"/>
      <c r="R15" s="75"/>
      <c r="S15" s="75"/>
      <c r="T15" s="79"/>
      <c r="U15" s="2"/>
    </row>
    <row r="16" spans="1:22" ht="13.5" customHeight="1" x14ac:dyDescent="0.2">
      <c r="A16" s="82" t="s">
        <v>13</v>
      </c>
      <c r="B16" s="84" t="s">
        <v>34</v>
      </c>
      <c r="C16" s="84" t="s">
        <v>47</v>
      </c>
      <c r="D16" s="80" t="s">
        <v>77</v>
      </c>
      <c r="E16" s="63" t="s">
        <v>7</v>
      </c>
      <c r="F16" s="64">
        <v>8000</v>
      </c>
      <c r="G16" s="65">
        <v>5.0000000000000001E-3</v>
      </c>
      <c r="H16" s="66">
        <f t="shared" si="0"/>
        <v>480</v>
      </c>
      <c r="I16" s="76">
        <v>250</v>
      </c>
      <c r="J16" s="67" t="s">
        <v>85</v>
      </c>
      <c r="K16" s="67" t="s">
        <v>85</v>
      </c>
      <c r="L16" s="67" t="s">
        <v>70</v>
      </c>
      <c r="M16" s="67"/>
      <c r="N16" s="67"/>
      <c r="O16" s="67"/>
      <c r="P16" s="67"/>
      <c r="Q16" s="68"/>
      <c r="R16" s="74">
        <f>SUM(J17:Q17)</f>
        <v>30</v>
      </c>
      <c r="S16" s="74">
        <f>(I16+R16)</f>
        <v>280</v>
      </c>
      <c r="T16" s="78">
        <f>S16*4</f>
        <v>1120</v>
      </c>
      <c r="U16" s="3"/>
      <c r="V16" s="17"/>
    </row>
    <row r="17" spans="1:22" ht="13.5" customHeight="1" thickBot="1" x14ac:dyDescent="0.25">
      <c r="A17" s="83"/>
      <c r="B17" s="85"/>
      <c r="C17" s="85"/>
      <c r="D17" s="81"/>
      <c r="E17" s="69" t="s">
        <v>8</v>
      </c>
      <c r="F17" s="70">
        <v>5000</v>
      </c>
      <c r="G17" s="71">
        <v>0.03</v>
      </c>
      <c r="H17" s="72">
        <f t="shared" si="0"/>
        <v>1800</v>
      </c>
      <c r="I17" s="77"/>
      <c r="J17" s="73">
        <v>10</v>
      </c>
      <c r="K17" s="73">
        <v>10</v>
      </c>
      <c r="L17" s="73">
        <v>10</v>
      </c>
      <c r="M17" s="73"/>
      <c r="N17" s="73"/>
      <c r="O17" s="73"/>
      <c r="P17" s="73"/>
      <c r="Q17" s="73"/>
      <c r="R17" s="75"/>
      <c r="S17" s="75"/>
      <c r="T17" s="79"/>
      <c r="U17" s="2"/>
    </row>
    <row r="18" spans="1:22" ht="13.5" customHeight="1" x14ac:dyDescent="0.2">
      <c r="A18" s="82" t="s">
        <v>14</v>
      </c>
      <c r="B18" s="84" t="s">
        <v>35</v>
      </c>
      <c r="C18" s="84" t="s">
        <v>47</v>
      </c>
      <c r="D18" s="80" t="s">
        <v>77</v>
      </c>
      <c r="E18" s="63" t="s">
        <v>7</v>
      </c>
      <c r="F18" s="64">
        <v>8000</v>
      </c>
      <c r="G18" s="65">
        <v>5.0000000000000001E-3</v>
      </c>
      <c r="H18" s="66">
        <f t="shared" si="0"/>
        <v>480</v>
      </c>
      <c r="I18" s="76">
        <v>250</v>
      </c>
      <c r="J18" s="67" t="s">
        <v>85</v>
      </c>
      <c r="K18" s="67" t="s">
        <v>85</v>
      </c>
      <c r="L18" s="67" t="s">
        <v>70</v>
      </c>
      <c r="M18" s="67"/>
      <c r="N18" s="67"/>
      <c r="O18" s="67"/>
      <c r="P18" s="67"/>
      <c r="Q18" s="68"/>
      <c r="R18" s="74">
        <f>SUM(J19:Q19)</f>
        <v>30</v>
      </c>
      <c r="S18" s="74">
        <f>(I18+R18)</f>
        <v>280</v>
      </c>
      <c r="T18" s="78">
        <f>S18*4</f>
        <v>1120</v>
      </c>
      <c r="U18" s="3"/>
      <c r="V18" s="17"/>
    </row>
    <row r="19" spans="1:22" ht="13.5" customHeight="1" thickBot="1" x14ac:dyDescent="0.25">
      <c r="A19" s="83"/>
      <c r="B19" s="85"/>
      <c r="C19" s="85"/>
      <c r="D19" s="81"/>
      <c r="E19" s="69" t="s">
        <v>8</v>
      </c>
      <c r="F19" s="70">
        <v>5000</v>
      </c>
      <c r="G19" s="71">
        <v>0.03</v>
      </c>
      <c r="H19" s="72">
        <f t="shared" si="0"/>
        <v>1800</v>
      </c>
      <c r="I19" s="77"/>
      <c r="J19" s="73">
        <v>10</v>
      </c>
      <c r="K19" s="73">
        <v>10</v>
      </c>
      <c r="L19" s="73">
        <v>10</v>
      </c>
      <c r="M19" s="73"/>
      <c r="N19" s="73"/>
      <c r="O19" s="73"/>
      <c r="P19" s="73"/>
      <c r="Q19" s="73"/>
      <c r="R19" s="75"/>
      <c r="S19" s="75"/>
      <c r="T19" s="79"/>
      <c r="U19" s="2"/>
    </row>
    <row r="20" spans="1:22" ht="13.5" customHeight="1" x14ac:dyDescent="0.2">
      <c r="A20" s="82" t="s">
        <v>15</v>
      </c>
      <c r="B20" s="84" t="s">
        <v>36</v>
      </c>
      <c r="C20" s="84" t="s">
        <v>47</v>
      </c>
      <c r="D20" s="80" t="s">
        <v>77</v>
      </c>
      <c r="E20" s="63" t="s">
        <v>7</v>
      </c>
      <c r="F20" s="64">
        <v>10000</v>
      </c>
      <c r="G20" s="65">
        <v>5.0000000000000001E-3</v>
      </c>
      <c r="H20" s="66">
        <f t="shared" si="0"/>
        <v>600</v>
      </c>
      <c r="I20" s="76">
        <v>250</v>
      </c>
      <c r="J20" s="67" t="s">
        <v>85</v>
      </c>
      <c r="K20" s="67" t="s">
        <v>70</v>
      </c>
      <c r="L20" s="67"/>
      <c r="M20" s="67"/>
      <c r="N20" s="67"/>
      <c r="O20" s="67"/>
      <c r="P20" s="67"/>
      <c r="Q20" s="68"/>
      <c r="R20" s="74">
        <f>SUM(J21:Q21)</f>
        <v>20</v>
      </c>
      <c r="S20" s="74">
        <f>(I20+R20)</f>
        <v>270</v>
      </c>
      <c r="T20" s="78">
        <f>S20*4</f>
        <v>1080</v>
      </c>
      <c r="U20" s="3"/>
      <c r="V20" s="17"/>
    </row>
    <row r="21" spans="1:22" ht="13.5" customHeight="1" thickBot="1" x14ac:dyDescent="0.25">
      <c r="A21" s="83"/>
      <c r="B21" s="85"/>
      <c r="C21" s="85"/>
      <c r="D21" s="81"/>
      <c r="E21" s="69" t="s">
        <v>8</v>
      </c>
      <c r="F21" s="70">
        <v>1000</v>
      </c>
      <c r="G21" s="71">
        <v>0.03</v>
      </c>
      <c r="H21" s="72">
        <f t="shared" si="0"/>
        <v>360</v>
      </c>
      <c r="I21" s="77"/>
      <c r="J21" s="73">
        <v>10</v>
      </c>
      <c r="K21" s="73">
        <v>10</v>
      </c>
      <c r="L21" s="73"/>
      <c r="M21" s="73"/>
      <c r="N21" s="73"/>
      <c r="O21" s="73"/>
      <c r="P21" s="73"/>
      <c r="Q21" s="73"/>
      <c r="R21" s="75"/>
      <c r="S21" s="75"/>
      <c r="T21" s="79"/>
      <c r="U21" s="2"/>
    </row>
    <row r="22" spans="1:22" ht="13.5" customHeight="1" x14ac:dyDescent="0.2">
      <c r="A22" s="82" t="s">
        <v>16</v>
      </c>
      <c r="B22" s="84" t="s">
        <v>42</v>
      </c>
      <c r="C22" s="84" t="s">
        <v>47</v>
      </c>
      <c r="D22" s="80" t="s">
        <v>77</v>
      </c>
      <c r="E22" s="63" t="s">
        <v>7</v>
      </c>
      <c r="F22" s="64">
        <v>5000</v>
      </c>
      <c r="G22" s="65">
        <v>5.0000000000000001E-3</v>
      </c>
      <c r="H22" s="66">
        <f t="shared" si="0"/>
        <v>300</v>
      </c>
      <c r="I22" s="76">
        <v>250</v>
      </c>
      <c r="J22" s="67" t="s">
        <v>85</v>
      </c>
      <c r="K22" s="67" t="s">
        <v>70</v>
      </c>
      <c r="L22" s="67"/>
      <c r="M22" s="67"/>
      <c r="N22" s="67"/>
      <c r="O22" s="67"/>
      <c r="P22" s="67"/>
      <c r="Q22" s="68"/>
      <c r="R22" s="74">
        <f>SUM(J23:Q23)</f>
        <v>20</v>
      </c>
      <c r="S22" s="74">
        <f>(I22+R22)</f>
        <v>270</v>
      </c>
      <c r="T22" s="78">
        <f>S22*4</f>
        <v>1080</v>
      </c>
      <c r="U22" s="3"/>
      <c r="V22" s="17"/>
    </row>
    <row r="23" spans="1:22" ht="13.5" customHeight="1" thickBot="1" x14ac:dyDescent="0.25">
      <c r="A23" s="83"/>
      <c r="B23" s="85"/>
      <c r="C23" s="85"/>
      <c r="D23" s="81"/>
      <c r="E23" s="69" t="s">
        <v>8</v>
      </c>
      <c r="F23" s="70">
        <v>3000</v>
      </c>
      <c r="G23" s="71">
        <v>0.03</v>
      </c>
      <c r="H23" s="72">
        <f t="shared" si="0"/>
        <v>1080</v>
      </c>
      <c r="I23" s="77"/>
      <c r="J23" s="73">
        <v>10</v>
      </c>
      <c r="K23" s="73">
        <v>10</v>
      </c>
      <c r="L23" s="73"/>
      <c r="M23" s="73"/>
      <c r="N23" s="73"/>
      <c r="O23" s="73"/>
      <c r="P23" s="73"/>
      <c r="Q23" s="73"/>
      <c r="R23" s="75"/>
      <c r="S23" s="75"/>
      <c r="T23" s="79"/>
      <c r="U23" s="2"/>
    </row>
    <row r="24" spans="1:22" ht="13.5" customHeight="1" x14ac:dyDescent="0.2">
      <c r="A24" s="82" t="s">
        <v>17</v>
      </c>
      <c r="B24" s="84" t="s">
        <v>37</v>
      </c>
      <c r="C24" s="84" t="s">
        <v>47</v>
      </c>
      <c r="D24" s="80" t="s">
        <v>77</v>
      </c>
      <c r="E24" s="63" t="s">
        <v>7</v>
      </c>
      <c r="F24" s="64">
        <v>5000</v>
      </c>
      <c r="G24" s="65">
        <v>5.0000000000000001E-3</v>
      </c>
      <c r="H24" s="66">
        <f t="shared" si="0"/>
        <v>300</v>
      </c>
      <c r="I24" s="76">
        <v>250</v>
      </c>
      <c r="J24" s="67" t="s">
        <v>85</v>
      </c>
      <c r="K24" s="67" t="s">
        <v>70</v>
      </c>
      <c r="L24" s="67"/>
      <c r="M24" s="67"/>
      <c r="N24" s="67"/>
      <c r="O24" s="67"/>
      <c r="P24" s="67"/>
      <c r="Q24" s="68"/>
      <c r="R24" s="74">
        <f>SUM(J25:Q25)</f>
        <v>20</v>
      </c>
      <c r="S24" s="74">
        <f>(I24+R24)</f>
        <v>270</v>
      </c>
      <c r="T24" s="78">
        <f>S24*4</f>
        <v>1080</v>
      </c>
      <c r="U24" s="3"/>
      <c r="V24" s="17"/>
    </row>
    <row r="25" spans="1:22" ht="13.5" customHeight="1" thickBot="1" x14ac:dyDescent="0.25">
      <c r="A25" s="83"/>
      <c r="B25" s="85"/>
      <c r="C25" s="85"/>
      <c r="D25" s="81"/>
      <c r="E25" s="69" t="s">
        <v>8</v>
      </c>
      <c r="F25" s="70">
        <v>4000</v>
      </c>
      <c r="G25" s="71">
        <v>0.03</v>
      </c>
      <c r="H25" s="72">
        <f t="shared" si="0"/>
        <v>1440</v>
      </c>
      <c r="I25" s="77"/>
      <c r="J25" s="73">
        <v>10</v>
      </c>
      <c r="K25" s="73">
        <v>10</v>
      </c>
      <c r="L25" s="73"/>
      <c r="M25" s="73"/>
      <c r="N25" s="73"/>
      <c r="O25" s="73"/>
      <c r="P25" s="73"/>
      <c r="Q25" s="73"/>
      <c r="R25" s="75"/>
      <c r="S25" s="75"/>
      <c r="T25" s="79"/>
      <c r="U25" s="2"/>
    </row>
    <row r="26" spans="1:22" ht="13.5" customHeight="1" x14ac:dyDescent="0.2">
      <c r="A26" s="82" t="s">
        <v>18</v>
      </c>
      <c r="B26" s="84" t="s">
        <v>50</v>
      </c>
      <c r="C26" s="84" t="s">
        <v>47</v>
      </c>
      <c r="D26" s="80" t="s">
        <v>77</v>
      </c>
      <c r="E26" s="63" t="s">
        <v>7</v>
      </c>
      <c r="F26" s="64">
        <v>5000</v>
      </c>
      <c r="G26" s="65">
        <v>5.0000000000000001E-3</v>
      </c>
      <c r="H26" s="66">
        <f>(G26*F28)*12</f>
        <v>300</v>
      </c>
      <c r="I26" s="76">
        <v>250</v>
      </c>
      <c r="J26" s="67" t="s">
        <v>85</v>
      </c>
      <c r="K26" s="67" t="s">
        <v>70</v>
      </c>
      <c r="L26" s="67"/>
      <c r="M26" s="67"/>
      <c r="N26" s="67"/>
      <c r="O26" s="67"/>
      <c r="P26" s="67"/>
      <c r="Q26" s="68"/>
      <c r="R26" s="74">
        <f>SUM(J27:Q27)</f>
        <v>20</v>
      </c>
      <c r="S26" s="74">
        <f>(I26+R26)</f>
        <v>270</v>
      </c>
      <c r="T26" s="78">
        <f>S26*4</f>
        <v>1080</v>
      </c>
      <c r="U26" s="3"/>
      <c r="V26" s="17"/>
    </row>
    <row r="27" spans="1:22" ht="13.5" customHeight="1" thickBot="1" x14ac:dyDescent="0.25">
      <c r="A27" s="83"/>
      <c r="B27" s="85"/>
      <c r="C27" s="85"/>
      <c r="D27" s="81"/>
      <c r="E27" s="69" t="s">
        <v>8</v>
      </c>
      <c r="F27" s="70">
        <v>3000</v>
      </c>
      <c r="G27" s="71">
        <v>0.03</v>
      </c>
      <c r="H27" s="72">
        <f>(G27*F29)*12</f>
        <v>1440</v>
      </c>
      <c r="I27" s="77"/>
      <c r="J27" s="73">
        <v>10</v>
      </c>
      <c r="K27" s="73">
        <v>10</v>
      </c>
      <c r="L27" s="73"/>
      <c r="M27" s="73"/>
      <c r="N27" s="73"/>
      <c r="O27" s="73"/>
      <c r="P27" s="73"/>
      <c r="Q27" s="73"/>
      <c r="R27" s="75"/>
      <c r="S27" s="75"/>
      <c r="T27" s="79"/>
      <c r="U27" s="2"/>
    </row>
    <row r="28" spans="1:22" ht="13.5" customHeight="1" x14ac:dyDescent="0.2">
      <c r="A28" s="82" t="s">
        <v>19</v>
      </c>
      <c r="B28" s="84" t="s">
        <v>48</v>
      </c>
      <c r="C28" s="84" t="s">
        <v>47</v>
      </c>
      <c r="D28" s="80" t="s">
        <v>77</v>
      </c>
      <c r="E28" s="63" t="s">
        <v>7</v>
      </c>
      <c r="F28" s="64">
        <v>5000</v>
      </c>
      <c r="G28" s="65">
        <v>5.0000000000000001E-3</v>
      </c>
      <c r="H28" s="66">
        <f>(G28*F30)*12</f>
        <v>600</v>
      </c>
      <c r="I28" s="76">
        <v>250</v>
      </c>
      <c r="J28" s="67" t="s">
        <v>85</v>
      </c>
      <c r="K28" s="67" t="s">
        <v>70</v>
      </c>
      <c r="L28" s="67"/>
      <c r="M28" s="67"/>
      <c r="N28" s="67"/>
      <c r="O28" s="67"/>
      <c r="P28" s="67"/>
      <c r="Q28" s="68"/>
      <c r="R28" s="74">
        <f>SUM(J29:Q29)</f>
        <v>20</v>
      </c>
      <c r="S28" s="74">
        <f>(I28+R28)</f>
        <v>270</v>
      </c>
      <c r="T28" s="78">
        <f>S28*4</f>
        <v>1080</v>
      </c>
      <c r="U28" s="3"/>
      <c r="V28" s="17"/>
    </row>
    <row r="29" spans="1:22" ht="13.5" customHeight="1" thickBot="1" x14ac:dyDescent="0.25">
      <c r="A29" s="83"/>
      <c r="B29" s="85"/>
      <c r="C29" s="85"/>
      <c r="D29" s="81"/>
      <c r="E29" s="69" t="s">
        <v>8</v>
      </c>
      <c r="F29" s="70">
        <v>4000</v>
      </c>
      <c r="G29" s="71">
        <v>0.03</v>
      </c>
      <c r="H29" s="72">
        <f>(G29*F31)*12</f>
        <v>1440</v>
      </c>
      <c r="I29" s="77"/>
      <c r="J29" s="73">
        <v>10</v>
      </c>
      <c r="K29" s="73">
        <v>10</v>
      </c>
      <c r="L29" s="73"/>
      <c r="M29" s="73"/>
      <c r="N29" s="73"/>
      <c r="O29" s="73"/>
      <c r="P29" s="73"/>
      <c r="Q29" s="73"/>
      <c r="R29" s="75"/>
      <c r="S29" s="75"/>
      <c r="T29" s="79"/>
      <c r="U29" s="2"/>
    </row>
    <row r="30" spans="1:22" ht="13.5" customHeight="1" x14ac:dyDescent="0.2">
      <c r="A30" s="82" t="s">
        <v>20</v>
      </c>
      <c r="B30" s="84" t="s">
        <v>39</v>
      </c>
      <c r="C30" s="84" t="s">
        <v>49</v>
      </c>
      <c r="D30" s="80" t="s">
        <v>78</v>
      </c>
      <c r="E30" s="63" t="s">
        <v>7</v>
      </c>
      <c r="F30" s="64">
        <v>10000</v>
      </c>
      <c r="G30" s="65">
        <v>5.0000000000000001E-3</v>
      </c>
      <c r="H30" s="66">
        <f>(G30*F26)*12</f>
        <v>300</v>
      </c>
      <c r="I30" s="76">
        <v>200</v>
      </c>
      <c r="J30" s="67" t="s">
        <v>70</v>
      </c>
      <c r="K30" s="67"/>
      <c r="L30" s="67"/>
      <c r="M30" s="67"/>
      <c r="N30" s="67"/>
      <c r="O30" s="67"/>
      <c r="P30" s="67"/>
      <c r="Q30" s="68"/>
      <c r="R30" s="74">
        <f>SUM(J31:Q31)</f>
        <v>10</v>
      </c>
      <c r="S30" s="74">
        <f>(I30+R30)</f>
        <v>210</v>
      </c>
      <c r="T30" s="78">
        <f>S30*4</f>
        <v>840</v>
      </c>
      <c r="U30" s="3"/>
      <c r="V30" s="17"/>
    </row>
    <row r="31" spans="1:22" ht="13.5" customHeight="1" thickBot="1" x14ac:dyDescent="0.25">
      <c r="A31" s="83"/>
      <c r="B31" s="85"/>
      <c r="C31" s="85"/>
      <c r="D31" s="81"/>
      <c r="E31" s="69" t="s">
        <v>8</v>
      </c>
      <c r="F31" s="70">
        <v>4000</v>
      </c>
      <c r="G31" s="71">
        <v>0.03</v>
      </c>
      <c r="H31" s="72">
        <f>(G31*F27)*12</f>
        <v>1080</v>
      </c>
      <c r="I31" s="77"/>
      <c r="J31" s="73">
        <v>10</v>
      </c>
      <c r="K31" s="73"/>
      <c r="L31" s="73"/>
      <c r="M31" s="73"/>
      <c r="N31" s="73"/>
      <c r="O31" s="73"/>
      <c r="P31" s="73"/>
      <c r="Q31" s="73"/>
      <c r="R31" s="75"/>
      <c r="S31" s="75"/>
      <c r="T31" s="79"/>
      <c r="U31" s="2"/>
    </row>
    <row r="32" spans="1:22" ht="13.5" customHeight="1" x14ac:dyDescent="0.2">
      <c r="A32" s="82" t="s">
        <v>21</v>
      </c>
      <c r="B32" s="84" t="s">
        <v>40</v>
      </c>
      <c r="C32" s="84" t="s">
        <v>49</v>
      </c>
      <c r="D32" s="80" t="s">
        <v>78</v>
      </c>
      <c r="E32" s="63" t="s">
        <v>7</v>
      </c>
      <c r="F32" s="64">
        <v>10000</v>
      </c>
      <c r="G32" s="65">
        <v>5.0000000000000001E-3</v>
      </c>
      <c r="H32" s="66">
        <f t="shared" ref="H32:H51" si="1">(G32*F32)*12</f>
        <v>600</v>
      </c>
      <c r="I32" s="76">
        <v>200</v>
      </c>
      <c r="J32" s="67" t="s">
        <v>70</v>
      </c>
      <c r="K32" s="67"/>
      <c r="L32" s="67"/>
      <c r="M32" s="67"/>
      <c r="N32" s="67"/>
      <c r="O32" s="67"/>
      <c r="P32" s="67"/>
      <c r="Q32" s="68"/>
      <c r="R32" s="74">
        <f>SUM(J33:Q33)</f>
        <v>10</v>
      </c>
      <c r="S32" s="74">
        <f>(I32+R32)</f>
        <v>210</v>
      </c>
      <c r="T32" s="78">
        <f>S32*4</f>
        <v>840</v>
      </c>
      <c r="U32" s="3"/>
      <c r="V32" s="17"/>
    </row>
    <row r="33" spans="1:22" ht="13.5" customHeight="1" thickBot="1" x14ac:dyDescent="0.25">
      <c r="A33" s="83"/>
      <c r="B33" s="85"/>
      <c r="C33" s="85"/>
      <c r="D33" s="81"/>
      <c r="E33" s="69" t="s">
        <v>8</v>
      </c>
      <c r="F33" s="70">
        <v>4000</v>
      </c>
      <c r="G33" s="71">
        <v>0.03</v>
      </c>
      <c r="H33" s="72">
        <f t="shared" si="1"/>
        <v>1440</v>
      </c>
      <c r="I33" s="77"/>
      <c r="J33" s="73">
        <v>10</v>
      </c>
      <c r="K33" s="73"/>
      <c r="L33" s="73"/>
      <c r="M33" s="73"/>
      <c r="N33" s="73"/>
      <c r="O33" s="73"/>
      <c r="P33" s="73"/>
      <c r="Q33" s="73"/>
      <c r="R33" s="75"/>
      <c r="S33" s="75"/>
      <c r="T33" s="79"/>
      <c r="U33" s="2"/>
    </row>
    <row r="34" spans="1:22" ht="13.5" customHeight="1" x14ac:dyDescent="0.2">
      <c r="A34" s="82" t="s">
        <v>22</v>
      </c>
      <c r="B34" s="84" t="s">
        <v>38</v>
      </c>
      <c r="C34" s="84" t="s">
        <v>51</v>
      </c>
      <c r="D34" s="80" t="s">
        <v>79</v>
      </c>
      <c r="E34" s="63" t="s">
        <v>7</v>
      </c>
      <c r="F34" s="64">
        <v>2000</v>
      </c>
      <c r="G34" s="65">
        <v>5.0000000000000001E-3</v>
      </c>
      <c r="H34" s="66">
        <f t="shared" si="1"/>
        <v>120</v>
      </c>
      <c r="I34" s="76">
        <v>150</v>
      </c>
      <c r="J34" s="67" t="s">
        <v>70</v>
      </c>
      <c r="K34" s="67"/>
      <c r="L34" s="67"/>
      <c r="M34" s="67"/>
      <c r="N34" s="67"/>
      <c r="O34" s="67"/>
      <c r="P34" s="67"/>
      <c r="Q34" s="68"/>
      <c r="R34" s="74">
        <f>SUM(J35:Q35)</f>
        <v>10</v>
      </c>
      <c r="S34" s="74">
        <f>(I34+R34)</f>
        <v>160</v>
      </c>
      <c r="T34" s="78">
        <f>S34*4</f>
        <v>640</v>
      </c>
      <c r="U34" s="3"/>
      <c r="V34" s="17"/>
    </row>
    <row r="35" spans="1:22" ht="13.5" customHeight="1" thickBot="1" x14ac:dyDescent="0.25">
      <c r="A35" s="83"/>
      <c r="B35" s="85"/>
      <c r="C35" s="85"/>
      <c r="D35" s="81"/>
      <c r="E35" s="69" t="s">
        <v>8</v>
      </c>
      <c r="F35" s="70">
        <v>1000</v>
      </c>
      <c r="G35" s="71">
        <v>0.03</v>
      </c>
      <c r="H35" s="72">
        <f t="shared" si="1"/>
        <v>360</v>
      </c>
      <c r="I35" s="77"/>
      <c r="J35" s="73">
        <v>10</v>
      </c>
      <c r="K35" s="73"/>
      <c r="L35" s="73"/>
      <c r="M35" s="73"/>
      <c r="N35" s="73"/>
      <c r="O35" s="73"/>
      <c r="P35" s="73"/>
      <c r="Q35" s="73"/>
      <c r="R35" s="75"/>
      <c r="S35" s="75"/>
      <c r="T35" s="79"/>
      <c r="U35" s="2"/>
    </row>
    <row r="36" spans="1:22" ht="13.5" customHeight="1" x14ac:dyDescent="0.2">
      <c r="A36" s="82" t="s">
        <v>23</v>
      </c>
      <c r="B36" s="84" t="s">
        <v>41</v>
      </c>
      <c r="C36" s="84" t="s">
        <v>51</v>
      </c>
      <c r="D36" s="80" t="s">
        <v>79</v>
      </c>
      <c r="E36" s="63" t="s">
        <v>7</v>
      </c>
      <c r="F36" s="64">
        <v>1000</v>
      </c>
      <c r="G36" s="65">
        <v>5.0000000000000001E-3</v>
      </c>
      <c r="H36" s="66">
        <f t="shared" si="1"/>
        <v>60</v>
      </c>
      <c r="I36" s="76">
        <v>150</v>
      </c>
      <c r="J36" s="67" t="s">
        <v>70</v>
      </c>
      <c r="K36" s="67"/>
      <c r="L36" s="67"/>
      <c r="M36" s="67"/>
      <c r="N36" s="67"/>
      <c r="O36" s="67"/>
      <c r="P36" s="67"/>
      <c r="Q36" s="68"/>
      <c r="R36" s="74">
        <f>SUM(J37:Q37)</f>
        <v>10</v>
      </c>
      <c r="S36" s="74">
        <f>(I36+R36)</f>
        <v>160</v>
      </c>
      <c r="T36" s="78">
        <f>S36*4</f>
        <v>640</v>
      </c>
      <c r="U36" s="3"/>
      <c r="V36" s="17"/>
    </row>
    <row r="37" spans="1:22" ht="13.5" customHeight="1" thickBot="1" x14ac:dyDescent="0.25">
      <c r="A37" s="83"/>
      <c r="B37" s="85"/>
      <c r="C37" s="85"/>
      <c r="D37" s="81"/>
      <c r="E37" s="69" t="s">
        <v>8</v>
      </c>
      <c r="F37" s="70">
        <v>2000</v>
      </c>
      <c r="G37" s="71">
        <v>0.03</v>
      </c>
      <c r="H37" s="72">
        <f t="shared" si="1"/>
        <v>720</v>
      </c>
      <c r="I37" s="77"/>
      <c r="J37" s="73">
        <v>10</v>
      </c>
      <c r="K37" s="73"/>
      <c r="L37" s="73"/>
      <c r="M37" s="73"/>
      <c r="N37" s="73"/>
      <c r="O37" s="73"/>
      <c r="P37" s="73"/>
      <c r="Q37" s="73"/>
      <c r="R37" s="75"/>
      <c r="S37" s="75"/>
      <c r="T37" s="79"/>
      <c r="U37" s="2"/>
    </row>
    <row r="38" spans="1:22" ht="13.5" customHeight="1" x14ac:dyDescent="0.2">
      <c r="A38" s="82" t="s">
        <v>24</v>
      </c>
      <c r="B38" s="84" t="s">
        <v>44</v>
      </c>
      <c r="C38" s="84" t="s">
        <v>51</v>
      </c>
      <c r="D38" s="80" t="s">
        <v>79</v>
      </c>
      <c r="E38" s="63" t="s">
        <v>7</v>
      </c>
      <c r="F38" s="64">
        <v>1000</v>
      </c>
      <c r="G38" s="65">
        <v>5.0000000000000001E-3</v>
      </c>
      <c r="H38" s="66">
        <f t="shared" si="1"/>
        <v>60</v>
      </c>
      <c r="I38" s="76">
        <v>150</v>
      </c>
      <c r="J38" s="67" t="s">
        <v>70</v>
      </c>
      <c r="K38" s="67"/>
      <c r="L38" s="67"/>
      <c r="M38" s="67"/>
      <c r="N38" s="67"/>
      <c r="O38" s="67"/>
      <c r="P38" s="67"/>
      <c r="Q38" s="68"/>
      <c r="R38" s="74">
        <f>SUM(J39:Q39)</f>
        <v>10</v>
      </c>
      <c r="S38" s="74">
        <f>(I38+R38)</f>
        <v>160</v>
      </c>
      <c r="T38" s="78">
        <f>S38*4</f>
        <v>640</v>
      </c>
      <c r="U38" s="3"/>
      <c r="V38" s="17"/>
    </row>
    <row r="39" spans="1:22" ht="13.5" customHeight="1" thickBot="1" x14ac:dyDescent="0.25">
      <c r="A39" s="83"/>
      <c r="B39" s="85"/>
      <c r="C39" s="85"/>
      <c r="D39" s="81"/>
      <c r="E39" s="69" t="s">
        <v>8</v>
      </c>
      <c r="F39" s="70">
        <v>2000</v>
      </c>
      <c r="G39" s="71">
        <v>0.03</v>
      </c>
      <c r="H39" s="72">
        <f t="shared" si="1"/>
        <v>720</v>
      </c>
      <c r="I39" s="77"/>
      <c r="J39" s="73">
        <v>10</v>
      </c>
      <c r="K39" s="73"/>
      <c r="L39" s="73"/>
      <c r="M39" s="73"/>
      <c r="N39" s="73"/>
      <c r="O39" s="73"/>
      <c r="P39" s="73"/>
      <c r="Q39" s="73"/>
      <c r="R39" s="75"/>
      <c r="S39" s="75"/>
      <c r="T39" s="79"/>
      <c r="U39" s="2"/>
    </row>
    <row r="40" spans="1:22" ht="13.5" customHeight="1" x14ac:dyDescent="0.2">
      <c r="A40" s="82" t="s">
        <v>25</v>
      </c>
      <c r="B40" s="84" t="s">
        <v>52</v>
      </c>
      <c r="C40" s="84" t="s">
        <v>51</v>
      </c>
      <c r="D40" s="80" t="s">
        <v>79</v>
      </c>
      <c r="E40" s="63" t="s">
        <v>7</v>
      </c>
      <c r="F40" s="64">
        <v>5000</v>
      </c>
      <c r="G40" s="65">
        <v>5.0000000000000001E-3</v>
      </c>
      <c r="H40" s="66">
        <f t="shared" si="1"/>
        <v>300</v>
      </c>
      <c r="I40" s="76">
        <v>150</v>
      </c>
      <c r="J40" s="67" t="s">
        <v>70</v>
      </c>
      <c r="K40" s="67"/>
      <c r="L40" s="67"/>
      <c r="M40" s="67"/>
      <c r="N40" s="67"/>
      <c r="O40" s="67"/>
      <c r="P40" s="67"/>
      <c r="Q40" s="68"/>
      <c r="R40" s="74">
        <f>SUM(J41:Q41)</f>
        <v>10</v>
      </c>
      <c r="S40" s="74">
        <f>(I40+R40)</f>
        <v>160</v>
      </c>
      <c r="T40" s="78">
        <f>S40*4</f>
        <v>640</v>
      </c>
      <c r="U40" s="3"/>
      <c r="V40" s="17"/>
    </row>
    <row r="41" spans="1:22" ht="13.5" customHeight="1" thickBot="1" x14ac:dyDescent="0.25">
      <c r="A41" s="83"/>
      <c r="B41" s="85"/>
      <c r="C41" s="85"/>
      <c r="D41" s="81"/>
      <c r="E41" s="69" t="s">
        <v>8</v>
      </c>
      <c r="F41" s="70">
        <v>2000</v>
      </c>
      <c r="G41" s="71">
        <v>0.03</v>
      </c>
      <c r="H41" s="72">
        <f t="shared" si="1"/>
        <v>720</v>
      </c>
      <c r="I41" s="77"/>
      <c r="J41" s="73">
        <v>10</v>
      </c>
      <c r="K41" s="73"/>
      <c r="L41" s="73"/>
      <c r="M41" s="73"/>
      <c r="N41" s="73"/>
      <c r="O41" s="73"/>
      <c r="P41" s="73"/>
      <c r="Q41" s="73"/>
      <c r="R41" s="75"/>
      <c r="S41" s="75"/>
      <c r="T41" s="79"/>
      <c r="U41" s="2"/>
    </row>
    <row r="42" spans="1:22" ht="13.5" customHeight="1" x14ac:dyDescent="0.2">
      <c r="A42" s="82" t="s">
        <v>26</v>
      </c>
      <c r="B42" s="84" t="s">
        <v>43</v>
      </c>
      <c r="C42" s="84" t="s">
        <v>51</v>
      </c>
      <c r="D42" s="80" t="s">
        <v>79</v>
      </c>
      <c r="E42" s="63" t="s">
        <v>7</v>
      </c>
      <c r="F42" s="64">
        <v>6000</v>
      </c>
      <c r="G42" s="65">
        <v>5.0000000000000001E-3</v>
      </c>
      <c r="H42" s="66">
        <f t="shared" si="1"/>
        <v>360</v>
      </c>
      <c r="I42" s="76">
        <v>150</v>
      </c>
      <c r="J42" s="67" t="s">
        <v>70</v>
      </c>
      <c r="K42" s="67"/>
      <c r="L42" s="67"/>
      <c r="M42" s="67"/>
      <c r="N42" s="67"/>
      <c r="O42" s="67"/>
      <c r="P42" s="67"/>
      <c r="Q42" s="68"/>
      <c r="R42" s="74">
        <f>SUM(J43:Q43)</f>
        <v>10</v>
      </c>
      <c r="S42" s="74">
        <f>(I42+R42)</f>
        <v>160</v>
      </c>
      <c r="T42" s="78">
        <f>S42*4</f>
        <v>640</v>
      </c>
      <c r="U42" s="3"/>
      <c r="V42" s="17"/>
    </row>
    <row r="43" spans="1:22" ht="13.5" customHeight="1" thickBot="1" x14ac:dyDescent="0.25">
      <c r="A43" s="83"/>
      <c r="B43" s="85"/>
      <c r="C43" s="85"/>
      <c r="D43" s="81"/>
      <c r="E43" s="69" t="s">
        <v>8</v>
      </c>
      <c r="F43" s="70">
        <v>1000</v>
      </c>
      <c r="G43" s="71">
        <v>0.03</v>
      </c>
      <c r="H43" s="72">
        <f t="shared" si="1"/>
        <v>360</v>
      </c>
      <c r="I43" s="77"/>
      <c r="J43" s="73">
        <v>10</v>
      </c>
      <c r="K43" s="73"/>
      <c r="L43" s="73"/>
      <c r="M43" s="73"/>
      <c r="N43" s="73"/>
      <c r="O43" s="73"/>
      <c r="P43" s="73"/>
      <c r="Q43" s="73"/>
      <c r="R43" s="75"/>
      <c r="S43" s="75"/>
      <c r="T43" s="79"/>
      <c r="U43" s="2"/>
    </row>
    <row r="44" spans="1:22" ht="13.5" customHeight="1" x14ac:dyDescent="0.2">
      <c r="A44" s="82" t="s">
        <v>27</v>
      </c>
      <c r="B44" s="84" t="s">
        <v>53</v>
      </c>
      <c r="C44" s="84" t="s">
        <v>51</v>
      </c>
      <c r="D44" s="80" t="s">
        <v>79</v>
      </c>
      <c r="E44" s="63" t="s">
        <v>7</v>
      </c>
      <c r="F44" s="64">
        <v>3000</v>
      </c>
      <c r="G44" s="65">
        <v>5.0000000000000001E-3</v>
      </c>
      <c r="H44" s="66">
        <f t="shared" si="1"/>
        <v>180</v>
      </c>
      <c r="I44" s="76">
        <v>150</v>
      </c>
      <c r="J44" s="67" t="s">
        <v>70</v>
      </c>
      <c r="K44" s="67"/>
      <c r="L44" s="67"/>
      <c r="M44" s="67"/>
      <c r="N44" s="67"/>
      <c r="O44" s="67"/>
      <c r="P44" s="67"/>
      <c r="Q44" s="68"/>
      <c r="R44" s="74">
        <f>SUM(J45:Q45)</f>
        <v>10</v>
      </c>
      <c r="S44" s="74">
        <f>(I44+R44)</f>
        <v>160</v>
      </c>
      <c r="T44" s="78">
        <f>S44*4</f>
        <v>640</v>
      </c>
      <c r="U44" s="3"/>
      <c r="V44" s="17"/>
    </row>
    <row r="45" spans="1:22" ht="13.5" customHeight="1" thickBot="1" x14ac:dyDescent="0.25">
      <c r="A45" s="83"/>
      <c r="B45" s="85"/>
      <c r="C45" s="85"/>
      <c r="D45" s="81"/>
      <c r="E45" s="69" t="s">
        <v>8</v>
      </c>
      <c r="F45" s="70">
        <v>2000</v>
      </c>
      <c r="G45" s="71">
        <v>0.03</v>
      </c>
      <c r="H45" s="72">
        <f t="shared" si="1"/>
        <v>720</v>
      </c>
      <c r="I45" s="77"/>
      <c r="J45" s="73">
        <v>10</v>
      </c>
      <c r="K45" s="73"/>
      <c r="L45" s="73"/>
      <c r="M45" s="73"/>
      <c r="N45" s="73"/>
      <c r="O45" s="73"/>
      <c r="P45" s="73"/>
      <c r="Q45" s="73"/>
      <c r="R45" s="75"/>
      <c r="S45" s="75"/>
      <c r="T45" s="79"/>
      <c r="U45" s="2"/>
    </row>
    <row r="46" spans="1:22" ht="13.5" customHeight="1" x14ac:dyDescent="0.2">
      <c r="A46" s="82" t="s">
        <v>28</v>
      </c>
      <c r="B46" s="84" t="s">
        <v>54</v>
      </c>
      <c r="C46" s="84" t="s">
        <v>51</v>
      </c>
      <c r="D46" s="80" t="s">
        <v>79</v>
      </c>
      <c r="E46" s="63" t="s">
        <v>7</v>
      </c>
      <c r="F46" s="64">
        <v>3000</v>
      </c>
      <c r="G46" s="65">
        <v>5.0000000000000001E-3</v>
      </c>
      <c r="H46" s="66">
        <f t="shared" si="1"/>
        <v>180</v>
      </c>
      <c r="I46" s="76">
        <v>150</v>
      </c>
      <c r="J46" s="67" t="s">
        <v>70</v>
      </c>
      <c r="K46" s="67"/>
      <c r="L46" s="67"/>
      <c r="M46" s="67"/>
      <c r="N46" s="67"/>
      <c r="O46" s="67"/>
      <c r="P46" s="67"/>
      <c r="Q46" s="68"/>
      <c r="R46" s="74">
        <f>SUM(J47:Q47)</f>
        <v>10</v>
      </c>
      <c r="S46" s="74">
        <f>(I46+R46)</f>
        <v>160</v>
      </c>
      <c r="T46" s="78">
        <f>S46*4</f>
        <v>640</v>
      </c>
      <c r="U46" s="3"/>
      <c r="V46" s="17"/>
    </row>
    <row r="47" spans="1:22" ht="13.5" customHeight="1" thickBot="1" x14ac:dyDescent="0.25">
      <c r="A47" s="83"/>
      <c r="B47" s="85"/>
      <c r="C47" s="85"/>
      <c r="D47" s="81"/>
      <c r="E47" s="69" t="s">
        <v>8</v>
      </c>
      <c r="F47" s="70">
        <v>1000</v>
      </c>
      <c r="G47" s="71">
        <v>0.03</v>
      </c>
      <c r="H47" s="72">
        <f t="shared" si="1"/>
        <v>360</v>
      </c>
      <c r="I47" s="77"/>
      <c r="J47" s="73">
        <v>10</v>
      </c>
      <c r="K47" s="73"/>
      <c r="L47" s="73"/>
      <c r="M47" s="73"/>
      <c r="N47" s="73"/>
      <c r="O47" s="73"/>
      <c r="P47" s="73"/>
      <c r="Q47" s="73"/>
      <c r="R47" s="75"/>
      <c r="S47" s="75"/>
      <c r="T47" s="79"/>
      <c r="U47" s="2"/>
    </row>
    <row r="48" spans="1:22" ht="13.5" customHeight="1" x14ac:dyDescent="0.2">
      <c r="A48" s="82" t="s">
        <v>29</v>
      </c>
      <c r="B48" s="84" t="s">
        <v>55</v>
      </c>
      <c r="C48" s="84" t="s">
        <v>51</v>
      </c>
      <c r="D48" s="80" t="s">
        <v>79</v>
      </c>
      <c r="E48" s="63" t="s">
        <v>7</v>
      </c>
      <c r="F48" s="64">
        <v>8000</v>
      </c>
      <c r="G48" s="65">
        <v>5.0000000000000001E-3</v>
      </c>
      <c r="H48" s="66">
        <f t="shared" si="1"/>
        <v>480</v>
      </c>
      <c r="I48" s="76">
        <v>150</v>
      </c>
      <c r="J48" s="67" t="s">
        <v>70</v>
      </c>
      <c r="K48" s="67"/>
      <c r="L48" s="67"/>
      <c r="M48" s="67"/>
      <c r="N48" s="67"/>
      <c r="O48" s="67"/>
      <c r="P48" s="67"/>
      <c r="Q48" s="68"/>
      <c r="R48" s="74">
        <f>SUM(J49:Q49)</f>
        <v>10</v>
      </c>
      <c r="S48" s="74">
        <f>(I48+R48)</f>
        <v>160</v>
      </c>
      <c r="T48" s="78">
        <f>S48*4</f>
        <v>640</v>
      </c>
      <c r="U48" s="3"/>
      <c r="V48" s="17"/>
    </row>
    <row r="49" spans="1:22" ht="13.5" customHeight="1" thickBot="1" x14ac:dyDescent="0.25">
      <c r="A49" s="83"/>
      <c r="B49" s="85"/>
      <c r="C49" s="85"/>
      <c r="D49" s="81"/>
      <c r="E49" s="69" t="s">
        <v>8</v>
      </c>
      <c r="F49" s="70">
        <v>1000</v>
      </c>
      <c r="G49" s="71">
        <v>0.03</v>
      </c>
      <c r="H49" s="72">
        <f t="shared" si="1"/>
        <v>360</v>
      </c>
      <c r="I49" s="77"/>
      <c r="J49" s="73">
        <v>10</v>
      </c>
      <c r="K49" s="73"/>
      <c r="L49" s="73"/>
      <c r="M49" s="73"/>
      <c r="N49" s="73"/>
      <c r="O49" s="73"/>
      <c r="P49" s="73"/>
      <c r="Q49" s="73"/>
      <c r="R49" s="75"/>
      <c r="S49" s="75"/>
      <c r="T49" s="79"/>
      <c r="U49" s="2"/>
    </row>
    <row r="50" spans="1:22" ht="13.5" customHeight="1" x14ac:dyDescent="0.2">
      <c r="A50" s="82" t="s">
        <v>30</v>
      </c>
      <c r="B50" s="84" t="s">
        <v>45</v>
      </c>
      <c r="C50" s="84" t="s">
        <v>51</v>
      </c>
      <c r="D50" s="80" t="s">
        <v>79</v>
      </c>
      <c r="E50" s="63" t="s">
        <v>7</v>
      </c>
      <c r="F50" s="64">
        <v>3000</v>
      </c>
      <c r="G50" s="65">
        <v>5.0000000000000001E-3</v>
      </c>
      <c r="H50" s="66">
        <f t="shared" si="1"/>
        <v>180</v>
      </c>
      <c r="I50" s="76">
        <v>150</v>
      </c>
      <c r="J50" s="67" t="s">
        <v>70</v>
      </c>
      <c r="K50" s="67"/>
      <c r="L50" s="67"/>
      <c r="M50" s="67"/>
      <c r="N50" s="67"/>
      <c r="O50" s="67"/>
      <c r="P50" s="67"/>
      <c r="Q50" s="68"/>
      <c r="R50" s="74">
        <f>SUM(J51:Q51)</f>
        <v>10</v>
      </c>
      <c r="S50" s="74">
        <f>(I50+R50)</f>
        <v>160</v>
      </c>
      <c r="T50" s="78">
        <f>S50*4</f>
        <v>640</v>
      </c>
      <c r="U50" s="3"/>
      <c r="V50" s="17"/>
    </row>
    <row r="51" spans="1:22" ht="13.5" customHeight="1" thickBot="1" x14ac:dyDescent="0.25">
      <c r="A51" s="83"/>
      <c r="B51" s="85"/>
      <c r="C51" s="85"/>
      <c r="D51" s="81"/>
      <c r="E51" s="69" t="s">
        <v>8</v>
      </c>
      <c r="F51" s="70">
        <v>2000</v>
      </c>
      <c r="G51" s="71">
        <v>0.03</v>
      </c>
      <c r="H51" s="72">
        <f t="shared" si="1"/>
        <v>720</v>
      </c>
      <c r="I51" s="77"/>
      <c r="J51" s="73">
        <v>10</v>
      </c>
      <c r="K51" s="73"/>
      <c r="L51" s="73"/>
      <c r="M51" s="73"/>
      <c r="N51" s="73"/>
      <c r="O51" s="73"/>
      <c r="P51" s="73"/>
      <c r="Q51" s="73"/>
      <c r="R51" s="75"/>
      <c r="S51" s="75"/>
      <c r="T51" s="79"/>
      <c r="U51" s="2"/>
    </row>
    <row r="52" spans="1:22" x14ac:dyDescent="0.2">
      <c r="A52" s="31" t="s">
        <v>31</v>
      </c>
      <c r="B52" s="31"/>
      <c r="C52" s="31"/>
      <c r="D52" s="31"/>
      <c r="E52" s="32"/>
      <c r="F52" s="33"/>
      <c r="G52" s="34"/>
      <c r="H52" s="35">
        <f>SUM(H8:H51)</f>
        <v>33480</v>
      </c>
      <c r="I52" s="36">
        <f>SUM(I8:I51)</f>
        <v>4950</v>
      </c>
      <c r="J52" s="36"/>
      <c r="K52" s="36"/>
      <c r="L52" s="36"/>
      <c r="M52" s="36"/>
      <c r="N52" s="36"/>
      <c r="O52" s="36"/>
      <c r="P52" s="36"/>
      <c r="Q52" s="36"/>
      <c r="R52" s="36"/>
      <c r="S52" s="35">
        <f>SUM(S8:S51)</f>
        <v>5480</v>
      </c>
      <c r="T52" s="35">
        <f>SUM(T8:T51)</f>
        <v>21920</v>
      </c>
      <c r="U52" s="2"/>
    </row>
    <row r="53" spans="1:22" x14ac:dyDescent="0.2">
      <c r="A53" s="37" t="s">
        <v>5</v>
      </c>
      <c r="B53" s="38"/>
      <c r="C53" s="38"/>
      <c r="D53" s="38"/>
      <c r="E53" s="38"/>
      <c r="F53" s="2"/>
      <c r="G53" s="24"/>
      <c r="H53" s="3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"/>
      <c r="U53" s="2"/>
    </row>
    <row r="54" spans="1:22" x14ac:dyDescent="0.2">
      <c r="A54" s="2"/>
      <c r="B54" s="2"/>
      <c r="C54" s="2"/>
      <c r="D54" s="2"/>
      <c r="E54" s="40" t="s">
        <v>7</v>
      </c>
      <c r="F54" s="2">
        <f>(F8+F10+F12+F14+F16+F18+F20+F22+F24+F28+F30+F26+F32+F34+F36+F38+F40+F42+F44+F46+F48+F50)*12</f>
        <v>2160000</v>
      </c>
      <c r="G54" s="24"/>
      <c r="H54" s="2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"/>
      <c r="U54" s="2"/>
    </row>
    <row r="55" spans="1:22" x14ac:dyDescent="0.2">
      <c r="A55" s="2"/>
      <c r="B55" s="2"/>
      <c r="C55" s="2"/>
      <c r="D55" s="2"/>
      <c r="E55" s="40" t="s">
        <v>8</v>
      </c>
      <c r="F55" s="2">
        <f>(F9+F11+F13+F15+F17+F19+F21+F23+F25+F29+F31+F27+F33+F35+F37+F39+F41+F43+F45+F47+F49+F51)*12</f>
        <v>756000</v>
      </c>
      <c r="G55" s="24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2"/>
      <c r="U55" s="2"/>
    </row>
    <row r="58" spans="1:22" x14ac:dyDescent="0.2">
      <c r="A58" s="15"/>
    </row>
  </sheetData>
  <sheetProtection algorithmName="SHA-512" hashValue="cCCdDi1oeqfASsuz3ha5MUTNmhkhTtDqU05vLdS2AE0rqh97mS8kXQxi+OnlW/xZ7Fv6bRgozsGCqu+iP0ICzQ==" saltValue="8ewHgKK2F07hm4Tb88Y68A==" spinCount="100000" sheet="1"/>
  <mergeCells count="177">
    <mergeCell ref="A12:A13"/>
    <mergeCell ref="B12:B13"/>
    <mergeCell ref="C12:C13"/>
    <mergeCell ref="A14:A15"/>
    <mergeCell ref="B14:B15"/>
    <mergeCell ref="C14:C15"/>
    <mergeCell ref="A7:B7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30:B31"/>
    <mergeCell ref="C30:C31"/>
    <mergeCell ref="A30:A31"/>
    <mergeCell ref="B26:B27"/>
    <mergeCell ref="C26:C27"/>
    <mergeCell ref="A24:A25"/>
    <mergeCell ref="B24:B25"/>
    <mergeCell ref="C24:C25"/>
    <mergeCell ref="A26:A27"/>
    <mergeCell ref="B28:B29"/>
    <mergeCell ref="C28:C29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D12:D13"/>
    <mergeCell ref="D14:D15"/>
    <mergeCell ref="D16:D17"/>
    <mergeCell ref="D18:D19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D44:D45"/>
    <mergeCell ref="D46:D47"/>
    <mergeCell ref="D48:D49"/>
    <mergeCell ref="D50:D51"/>
    <mergeCell ref="R8:R9"/>
    <mergeCell ref="I8:I9"/>
    <mergeCell ref="I14:I15"/>
    <mergeCell ref="R14:R15"/>
    <mergeCell ref="I20:I21"/>
    <mergeCell ref="R20:R21"/>
    <mergeCell ref="D32:D33"/>
    <mergeCell ref="D34:D35"/>
    <mergeCell ref="D36:D37"/>
    <mergeCell ref="D38:D39"/>
    <mergeCell ref="D40:D41"/>
    <mergeCell ref="D42:D43"/>
    <mergeCell ref="D20:D21"/>
    <mergeCell ref="D22:D23"/>
    <mergeCell ref="D24:D25"/>
    <mergeCell ref="D26:D27"/>
    <mergeCell ref="D28:D29"/>
    <mergeCell ref="D30:D31"/>
    <mergeCell ref="D8:D9"/>
    <mergeCell ref="D10:D11"/>
    <mergeCell ref="T14:T15"/>
    <mergeCell ref="I16:I17"/>
    <mergeCell ref="R16:R17"/>
    <mergeCell ref="T16:T17"/>
    <mergeCell ref="I18:I19"/>
    <mergeCell ref="R18:R19"/>
    <mergeCell ref="T18:T19"/>
    <mergeCell ref="T8:T9"/>
    <mergeCell ref="I10:I11"/>
    <mergeCell ref="R10:R11"/>
    <mergeCell ref="T10:T11"/>
    <mergeCell ref="I12:I13"/>
    <mergeCell ref="R12:R13"/>
    <mergeCell ref="T12:T13"/>
    <mergeCell ref="I26:I27"/>
    <mergeCell ref="R26:R27"/>
    <mergeCell ref="T26:T27"/>
    <mergeCell ref="I28:I29"/>
    <mergeCell ref="R28:R29"/>
    <mergeCell ref="T28:T29"/>
    <mergeCell ref="S26:S27"/>
    <mergeCell ref="S28:S29"/>
    <mergeCell ref="T20:T21"/>
    <mergeCell ref="I22:I23"/>
    <mergeCell ref="R22:R23"/>
    <mergeCell ref="T22:T23"/>
    <mergeCell ref="I24:I25"/>
    <mergeCell ref="R24:R25"/>
    <mergeCell ref="T24:T25"/>
    <mergeCell ref="S22:S23"/>
    <mergeCell ref="S24:S25"/>
    <mergeCell ref="I34:I35"/>
    <mergeCell ref="R34:R35"/>
    <mergeCell ref="T34:T35"/>
    <mergeCell ref="I36:I37"/>
    <mergeCell ref="R36:R37"/>
    <mergeCell ref="T36:T37"/>
    <mergeCell ref="S34:S35"/>
    <mergeCell ref="S36:S37"/>
    <mergeCell ref="I30:I31"/>
    <mergeCell ref="R30:R31"/>
    <mergeCell ref="T30:T31"/>
    <mergeCell ref="I32:I33"/>
    <mergeCell ref="R32:R33"/>
    <mergeCell ref="T32:T33"/>
    <mergeCell ref="S30:S31"/>
    <mergeCell ref="S32:S33"/>
    <mergeCell ref="T44:T45"/>
    <mergeCell ref="S42:S43"/>
    <mergeCell ref="S44:S45"/>
    <mergeCell ref="I38:I39"/>
    <mergeCell ref="R38:R39"/>
    <mergeCell ref="T38:T39"/>
    <mergeCell ref="I40:I41"/>
    <mergeCell ref="R40:R41"/>
    <mergeCell ref="T40:T41"/>
    <mergeCell ref="S38:S39"/>
    <mergeCell ref="S40:S41"/>
    <mergeCell ref="S50:S51"/>
    <mergeCell ref="I50:I51"/>
    <mergeCell ref="R50:R51"/>
    <mergeCell ref="T50:T51"/>
    <mergeCell ref="S8:S9"/>
    <mergeCell ref="S10:S11"/>
    <mergeCell ref="S12:S13"/>
    <mergeCell ref="S14:S15"/>
    <mergeCell ref="S16:S17"/>
    <mergeCell ref="S18:S19"/>
    <mergeCell ref="S20:S21"/>
    <mergeCell ref="I46:I47"/>
    <mergeCell ref="R46:R47"/>
    <mergeCell ref="T46:T47"/>
    <mergeCell ref="I48:I49"/>
    <mergeCell ref="R48:R49"/>
    <mergeCell ref="T48:T49"/>
    <mergeCell ref="S46:S47"/>
    <mergeCell ref="S48:S49"/>
    <mergeCell ref="I42:I43"/>
    <mergeCell ref="R42:R43"/>
    <mergeCell ref="T42:T43"/>
    <mergeCell ref="I44:I45"/>
    <mergeCell ref="R44:R45"/>
  </mergeCells>
  <pageMargins left="0" right="0" top="0" bottom="0" header="0" footer="0"/>
  <pageSetup paperSize="9" scale="5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58"/>
  <sheetViews>
    <sheetView zoomScaleNormal="100" workbookViewId="0">
      <selection activeCell="A7" sqref="A7:B7"/>
    </sheetView>
  </sheetViews>
  <sheetFormatPr defaultRowHeight="12.75" x14ac:dyDescent="0.2"/>
  <cols>
    <col min="1" max="1" width="11" style="12" customWidth="1"/>
    <col min="2" max="3" width="20.140625" style="12" bestFit="1" customWidth="1"/>
    <col min="4" max="4" width="20.140625" style="12" customWidth="1"/>
    <col min="5" max="5" width="7.42578125" style="12" customWidth="1"/>
    <col min="6" max="6" width="8" style="12" customWidth="1"/>
    <col min="7" max="7" width="7.5703125" style="13" bestFit="1" customWidth="1"/>
    <col min="8" max="8" width="10.28515625" style="12" customWidth="1"/>
    <col min="9" max="9" width="10.140625" style="14" bestFit="1" customWidth="1"/>
    <col min="10" max="17" width="11.7109375" style="14" customWidth="1"/>
    <col min="18" max="19" width="10.140625" style="14" customWidth="1"/>
    <col min="20" max="20" width="11.140625" style="12" customWidth="1"/>
    <col min="21" max="21" width="11.140625" style="12" bestFit="1" customWidth="1"/>
    <col min="22" max="16384" width="9.140625" style="12"/>
  </cols>
  <sheetData>
    <row r="1" spans="1:22" ht="13.5" thickBot="1" x14ac:dyDescent="0.25">
      <c r="A1" s="2"/>
      <c r="B1" s="2"/>
      <c r="C1" s="2"/>
      <c r="D1" s="2"/>
      <c r="E1" s="2"/>
      <c r="F1" s="2"/>
      <c r="G1" s="24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2"/>
    </row>
    <row r="2" spans="1:22" x14ac:dyDescent="0.2">
      <c r="A2" s="1" t="s">
        <v>0</v>
      </c>
      <c r="B2" s="1"/>
      <c r="C2" s="1"/>
      <c r="D2" s="54" t="s">
        <v>94</v>
      </c>
      <c r="E2" s="1"/>
      <c r="F2" s="2"/>
      <c r="G2" s="24"/>
      <c r="H2" s="41" t="s">
        <v>81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42" t="s">
        <v>82</v>
      </c>
      <c r="T2" s="42" t="s">
        <v>82</v>
      </c>
      <c r="U2" s="43" t="s">
        <v>82</v>
      </c>
    </row>
    <row r="3" spans="1:22" x14ac:dyDescent="0.2">
      <c r="A3" s="1" t="s">
        <v>1</v>
      </c>
      <c r="B3" s="1"/>
      <c r="C3" s="1"/>
      <c r="D3" s="55">
        <f>U3+(H3*3)</f>
        <v>0</v>
      </c>
      <c r="E3" s="1"/>
      <c r="F3" s="2"/>
      <c r="G3" s="24"/>
      <c r="H3" s="44">
        <f>H52</f>
        <v>0</v>
      </c>
      <c r="I3" s="50"/>
      <c r="J3" s="50"/>
      <c r="K3" s="50"/>
      <c r="L3" s="50"/>
      <c r="M3" s="50"/>
      <c r="N3" s="50"/>
      <c r="O3" s="50"/>
      <c r="P3" s="50"/>
      <c r="Q3" s="50"/>
      <c r="R3" s="50"/>
      <c r="S3" s="45">
        <f>T3/4</f>
        <v>0</v>
      </c>
      <c r="T3" s="45">
        <f>T52</f>
        <v>0</v>
      </c>
      <c r="U3" s="46">
        <f>T3*3</f>
        <v>0</v>
      </c>
    </row>
    <row r="4" spans="1:22" x14ac:dyDescent="0.2">
      <c r="A4" s="1" t="s">
        <v>59</v>
      </c>
      <c r="B4" s="1"/>
      <c r="C4" s="1"/>
      <c r="D4" s="56" t="s">
        <v>58</v>
      </c>
      <c r="E4" s="1"/>
      <c r="F4" s="2"/>
      <c r="G4" s="24"/>
      <c r="H4" s="48" t="s">
        <v>57</v>
      </c>
      <c r="I4" s="50"/>
      <c r="J4" s="50"/>
      <c r="K4" s="50"/>
      <c r="L4" s="50"/>
      <c r="M4" s="50"/>
      <c r="N4" s="50"/>
      <c r="O4" s="50"/>
      <c r="P4" s="50"/>
      <c r="Q4" s="50"/>
      <c r="R4" s="50"/>
      <c r="S4" s="49" t="s">
        <v>83</v>
      </c>
      <c r="T4" s="49" t="s">
        <v>57</v>
      </c>
      <c r="U4" s="51" t="s">
        <v>58</v>
      </c>
    </row>
    <row r="5" spans="1:22" ht="13.5" thickBot="1" x14ac:dyDescent="0.25">
      <c r="A5" s="1"/>
      <c r="B5" s="1"/>
      <c r="C5" s="1"/>
      <c r="D5" s="57" t="s">
        <v>95</v>
      </c>
      <c r="E5" s="1"/>
      <c r="F5" s="2"/>
      <c r="G5" s="24"/>
      <c r="H5" s="52"/>
      <c r="I5" s="11"/>
      <c r="J5" s="11"/>
      <c r="K5" s="11"/>
      <c r="L5" s="11"/>
      <c r="M5" s="11"/>
      <c r="N5" s="11"/>
      <c r="O5" s="11"/>
      <c r="P5" s="11"/>
      <c r="Q5" s="11"/>
      <c r="R5" s="11"/>
      <c r="S5" s="47" t="s">
        <v>84</v>
      </c>
      <c r="T5" s="11"/>
      <c r="U5" s="53"/>
    </row>
    <row r="6" spans="1:22" x14ac:dyDescent="0.2">
      <c r="A6" s="2"/>
      <c r="B6" s="2"/>
      <c r="C6" s="2"/>
      <c r="D6" s="2"/>
      <c r="E6" s="2"/>
      <c r="F6" s="2"/>
      <c r="G6" s="24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2"/>
      <c r="U6" s="2"/>
    </row>
    <row r="7" spans="1:22" s="16" customFormat="1" ht="39" thickBot="1" x14ac:dyDescent="0.25">
      <c r="A7" s="95" t="s">
        <v>93</v>
      </c>
      <c r="B7" s="95"/>
      <c r="C7" s="18"/>
      <c r="D7" s="19" t="s">
        <v>60</v>
      </c>
      <c r="E7" s="18"/>
      <c r="F7" s="20" t="s">
        <v>6</v>
      </c>
      <c r="G7" s="21" t="s">
        <v>2</v>
      </c>
      <c r="H7" s="20" t="s">
        <v>4</v>
      </c>
      <c r="I7" s="22" t="s">
        <v>72</v>
      </c>
      <c r="J7" s="22" t="s">
        <v>63</v>
      </c>
      <c r="K7" s="22" t="s">
        <v>64</v>
      </c>
      <c r="L7" s="22" t="s">
        <v>65</v>
      </c>
      <c r="M7" s="22" t="s">
        <v>66</v>
      </c>
      <c r="N7" s="22" t="s">
        <v>67</v>
      </c>
      <c r="O7" s="22" t="s">
        <v>68</v>
      </c>
      <c r="P7" s="22" t="s">
        <v>90</v>
      </c>
      <c r="Q7" s="22" t="s">
        <v>91</v>
      </c>
      <c r="R7" s="23" t="s">
        <v>71</v>
      </c>
      <c r="S7" s="23" t="s">
        <v>92</v>
      </c>
      <c r="T7" s="20" t="s">
        <v>3</v>
      </c>
      <c r="U7" s="20"/>
    </row>
    <row r="8" spans="1:22" ht="13.5" customHeight="1" x14ac:dyDescent="0.2">
      <c r="A8" s="87" t="s">
        <v>9</v>
      </c>
      <c r="B8" s="89" t="s">
        <v>73</v>
      </c>
      <c r="C8" s="89" t="s">
        <v>56</v>
      </c>
      <c r="D8" s="91"/>
      <c r="E8" s="4" t="s">
        <v>7</v>
      </c>
      <c r="F8" s="5">
        <v>40000</v>
      </c>
      <c r="G8" s="26"/>
      <c r="H8" s="6">
        <f t="shared" ref="H8:H25" si="0">(G8*F8)*12</f>
        <v>0</v>
      </c>
      <c r="I8" s="93"/>
      <c r="J8" s="28"/>
      <c r="K8" s="28"/>
      <c r="L8" s="28"/>
      <c r="M8" s="28"/>
      <c r="N8" s="28"/>
      <c r="O8" s="28"/>
      <c r="P8" s="28"/>
      <c r="Q8" s="29"/>
      <c r="R8" s="74">
        <f>SUM(J9:Q9)</f>
        <v>0</v>
      </c>
      <c r="S8" s="74">
        <f>(I8+R8)</f>
        <v>0</v>
      </c>
      <c r="T8" s="78">
        <f>S8*4</f>
        <v>0</v>
      </c>
      <c r="U8" s="3"/>
      <c r="V8" s="17"/>
    </row>
    <row r="9" spans="1:22" ht="13.5" customHeight="1" thickBot="1" x14ac:dyDescent="0.25">
      <c r="A9" s="88"/>
      <c r="B9" s="90"/>
      <c r="C9" s="90"/>
      <c r="D9" s="92"/>
      <c r="E9" s="7" t="s">
        <v>8</v>
      </c>
      <c r="F9" s="8">
        <v>5000</v>
      </c>
      <c r="G9" s="27"/>
      <c r="H9" s="9">
        <f t="shared" si="0"/>
        <v>0</v>
      </c>
      <c r="I9" s="94"/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75"/>
      <c r="S9" s="75"/>
      <c r="T9" s="79"/>
      <c r="U9" s="2"/>
    </row>
    <row r="10" spans="1:22" ht="13.5" customHeight="1" x14ac:dyDescent="0.2">
      <c r="A10" s="87" t="s">
        <v>10</v>
      </c>
      <c r="B10" s="89" t="s">
        <v>74</v>
      </c>
      <c r="C10" s="89" t="s">
        <v>46</v>
      </c>
      <c r="D10" s="91"/>
      <c r="E10" s="4" t="s">
        <v>7</v>
      </c>
      <c r="F10" s="5">
        <v>16000</v>
      </c>
      <c r="G10" s="26"/>
      <c r="H10" s="6">
        <f t="shared" si="0"/>
        <v>0</v>
      </c>
      <c r="I10" s="93"/>
      <c r="J10" s="28"/>
      <c r="K10" s="28"/>
      <c r="L10" s="28"/>
      <c r="M10" s="28"/>
      <c r="N10" s="28"/>
      <c r="O10" s="28"/>
      <c r="P10" s="28"/>
      <c r="Q10" s="28"/>
      <c r="R10" s="74">
        <f>SUM(J11:Q11)</f>
        <v>0</v>
      </c>
      <c r="S10" s="74">
        <f>(I10+R10)</f>
        <v>0</v>
      </c>
      <c r="T10" s="78">
        <f>S10*4</f>
        <v>0</v>
      </c>
      <c r="U10" s="3"/>
      <c r="V10" s="17"/>
    </row>
    <row r="11" spans="1:22" ht="13.5" customHeight="1" thickBot="1" x14ac:dyDescent="0.25">
      <c r="A11" s="88"/>
      <c r="B11" s="90"/>
      <c r="C11" s="90"/>
      <c r="D11" s="92"/>
      <c r="E11" s="7" t="s">
        <v>8</v>
      </c>
      <c r="F11" s="8">
        <v>7000</v>
      </c>
      <c r="G11" s="27"/>
      <c r="H11" s="9">
        <f t="shared" si="0"/>
        <v>0</v>
      </c>
      <c r="I11" s="94"/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75"/>
      <c r="S11" s="75"/>
      <c r="T11" s="79"/>
      <c r="U11" s="2"/>
    </row>
    <row r="12" spans="1:22" ht="13.5" customHeight="1" x14ac:dyDescent="0.2">
      <c r="A12" s="87" t="s">
        <v>11</v>
      </c>
      <c r="B12" s="89" t="s">
        <v>32</v>
      </c>
      <c r="C12" s="89" t="s">
        <v>47</v>
      </c>
      <c r="D12" s="91"/>
      <c r="E12" s="4" t="s">
        <v>7</v>
      </c>
      <c r="F12" s="5">
        <v>18000</v>
      </c>
      <c r="G12" s="26"/>
      <c r="H12" s="6">
        <f t="shared" si="0"/>
        <v>0</v>
      </c>
      <c r="I12" s="93"/>
      <c r="J12" s="28"/>
      <c r="K12" s="28"/>
      <c r="L12" s="28"/>
      <c r="M12" s="28"/>
      <c r="N12" s="28"/>
      <c r="O12" s="28"/>
      <c r="P12" s="28"/>
      <c r="Q12" s="29"/>
      <c r="R12" s="74">
        <f>SUM(J13:Q13)</f>
        <v>0</v>
      </c>
      <c r="S12" s="74">
        <f>(I12+R12)</f>
        <v>0</v>
      </c>
      <c r="T12" s="78">
        <f>S12*4</f>
        <v>0</v>
      </c>
      <c r="U12" s="3"/>
      <c r="V12" s="17"/>
    </row>
    <row r="13" spans="1:22" ht="13.5" customHeight="1" thickBot="1" x14ac:dyDescent="0.25">
      <c r="A13" s="88"/>
      <c r="B13" s="90"/>
      <c r="C13" s="90"/>
      <c r="D13" s="92"/>
      <c r="E13" s="7" t="s">
        <v>8</v>
      </c>
      <c r="F13" s="8">
        <v>2000</v>
      </c>
      <c r="G13" s="27"/>
      <c r="H13" s="9">
        <f t="shared" si="0"/>
        <v>0</v>
      </c>
      <c r="I13" s="94"/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75"/>
      <c r="S13" s="75"/>
      <c r="T13" s="79"/>
      <c r="U13" s="2"/>
    </row>
    <row r="14" spans="1:22" ht="13.5" customHeight="1" x14ac:dyDescent="0.2">
      <c r="A14" s="87" t="s">
        <v>12</v>
      </c>
      <c r="B14" s="89" t="s">
        <v>33</v>
      </c>
      <c r="C14" s="89" t="s">
        <v>47</v>
      </c>
      <c r="D14" s="91"/>
      <c r="E14" s="4" t="s">
        <v>7</v>
      </c>
      <c r="F14" s="5">
        <v>8000</v>
      </c>
      <c r="G14" s="26"/>
      <c r="H14" s="6">
        <f t="shared" si="0"/>
        <v>0</v>
      </c>
      <c r="I14" s="93"/>
      <c r="J14" s="28"/>
      <c r="K14" s="28"/>
      <c r="L14" s="28"/>
      <c r="M14" s="28"/>
      <c r="N14" s="28"/>
      <c r="O14" s="28"/>
      <c r="P14" s="28"/>
      <c r="Q14" s="29"/>
      <c r="R14" s="74">
        <f>SUM(J15:Q15)</f>
        <v>0</v>
      </c>
      <c r="S14" s="74">
        <f>(I14+R14)</f>
        <v>0</v>
      </c>
      <c r="T14" s="78">
        <f>S14*4</f>
        <v>0</v>
      </c>
      <c r="U14" s="3"/>
      <c r="V14" s="17"/>
    </row>
    <row r="15" spans="1:22" ht="13.5" customHeight="1" thickBot="1" x14ac:dyDescent="0.25">
      <c r="A15" s="88"/>
      <c r="B15" s="90"/>
      <c r="C15" s="90"/>
      <c r="D15" s="92"/>
      <c r="E15" s="7" t="s">
        <v>8</v>
      </c>
      <c r="F15" s="8">
        <v>2000</v>
      </c>
      <c r="G15" s="27"/>
      <c r="H15" s="9">
        <f t="shared" si="0"/>
        <v>0</v>
      </c>
      <c r="I15" s="94"/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75"/>
      <c r="S15" s="75"/>
      <c r="T15" s="79"/>
      <c r="U15" s="2"/>
    </row>
    <row r="16" spans="1:22" ht="13.5" customHeight="1" x14ac:dyDescent="0.2">
      <c r="A16" s="87" t="s">
        <v>13</v>
      </c>
      <c r="B16" s="89" t="s">
        <v>34</v>
      </c>
      <c r="C16" s="89" t="s">
        <v>47</v>
      </c>
      <c r="D16" s="91"/>
      <c r="E16" s="4" t="s">
        <v>7</v>
      </c>
      <c r="F16" s="5">
        <v>8000</v>
      </c>
      <c r="G16" s="26"/>
      <c r="H16" s="6">
        <f t="shared" si="0"/>
        <v>0</v>
      </c>
      <c r="I16" s="93"/>
      <c r="J16" s="28"/>
      <c r="K16" s="28"/>
      <c r="L16" s="28"/>
      <c r="M16" s="28"/>
      <c r="N16" s="28"/>
      <c r="O16" s="28"/>
      <c r="P16" s="28"/>
      <c r="Q16" s="29"/>
      <c r="R16" s="74">
        <f>SUM(J17:Q17)</f>
        <v>0</v>
      </c>
      <c r="S16" s="74">
        <f>(I16+R16)</f>
        <v>0</v>
      </c>
      <c r="T16" s="78">
        <f>S16*4</f>
        <v>0</v>
      </c>
      <c r="U16" s="3"/>
      <c r="V16" s="17"/>
    </row>
    <row r="17" spans="1:22" ht="13.5" customHeight="1" thickBot="1" x14ac:dyDescent="0.25">
      <c r="A17" s="88"/>
      <c r="B17" s="90"/>
      <c r="C17" s="90"/>
      <c r="D17" s="92"/>
      <c r="E17" s="7" t="s">
        <v>8</v>
      </c>
      <c r="F17" s="8">
        <v>5000</v>
      </c>
      <c r="G17" s="27"/>
      <c r="H17" s="9">
        <f t="shared" si="0"/>
        <v>0</v>
      </c>
      <c r="I17" s="94"/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75"/>
      <c r="S17" s="75"/>
      <c r="T17" s="79"/>
      <c r="U17" s="2"/>
    </row>
    <row r="18" spans="1:22" ht="13.5" customHeight="1" x14ac:dyDescent="0.2">
      <c r="A18" s="87" t="s">
        <v>14</v>
      </c>
      <c r="B18" s="89" t="s">
        <v>35</v>
      </c>
      <c r="C18" s="89" t="s">
        <v>47</v>
      </c>
      <c r="D18" s="91"/>
      <c r="E18" s="4" t="s">
        <v>7</v>
      </c>
      <c r="F18" s="5">
        <v>8000</v>
      </c>
      <c r="G18" s="26"/>
      <c r="H18" s="6">
        <f t="shared" si="0"/>
        <v>0</v>
      </c>
      <c r="I18" s="93"/>
      <c r="J18" s="28"/>
      <c r="K18" s="28"/>
      <c r="L18" s="28"/>
      <c r="M18" s="28"/>
      <c r="N18" s="28"/>
      <c r="O18" s="28"/>
      <c r="P18" s="28"/>
      <c r="Q18" s="29"/>
      <c r="R18" s="74">
        <f>SUM(J19:Q19)</f>
        <v>0</v>
      </c>
      <c r="S18" s="74">
        <f>(I18+R18)</f>
        <v>0</v>
      </c>
      <c r="T18" s="78">
        <f>S18*4</f>
        <v>0</v>
      </c>
      <c r="U18" s="3"/>
      <c r="V18" s="17"/>
    </row>
    <row r="19" spans="1:22" ht="13.5" customHeight="1" thickBot="1" x14ac:dyDescent="0.25">
      <c r="A19" s="88"/>
      <c r="B19" s="90"/>
      <c r="C19" s="90"/>
      <c r="D19" s="92"/>
      <c r="E19" s="7" t="s">
        <v>8</v>
      </c>
      <c r="F19" s="8">
        <v>5000</v>
      </c>
      <c r="G19" s="27"/>
      <c r="H19" s="9">
        <f t="shared" si="0"/>
        <v>0</v>
      </c>
      <c r="I19" s="94"/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75"/>
      <c r="S19" s="75"/>
      <c r="T19" s="79"/>
      <c r="U19" s="2"/>
    </row>
    <row r="20" spans="1:22" ht="13.5" customHeight="1" x14ac:dyDescent="0.2">
      <c r="A20" s="87" t="s">
        <v>15</v>
      </c>
      <c r="B20" s="89" t="s">
        <v>36</v>
      </c>
      <c r="C20" s="89" t="s">
        <v>47</v>
      </c>
      <c r="D20" s="91"/>
      <c r="E20" s="4" t="s">
        <v>7</v>
      </c>
      <c r="F20" s="5">
        <v>10000</v>
      </c>
      <c r="G20" s="26"/>
      <c r="H20" s="6">
        <f t="shared" si="0"/>
        <v>0</v>
      </c>
      <c r="I20" s="93"/>
      <c r="J20" s="28"/>
      <c r="K20" s="28"/>
      <c r="L20" s="28"/>
      <c r="M20" s="28"/>
      <c r="N20" s="28"/>
      <c r="O20" s="28"/>
      <c r="P20" s="28"/>
      <c r="Q20" s="29"/>
      <c r="R20" s="74">
        <f>SUM(J21:Q21)</f>
        <v>0</v>
      </c>
      <c r="S20" s="74">
        <f>(I20+R20)</f>
        <v>0</v>
      </c>
      <c r="T20" s="78">
        <f>S20*4</f>
        <v>0</v>
      </c>
      <c r="U20" s="3"/>
      <c r="V20" s="17"/>
    </row>
    <row r="21" spans="1:22" ht="13.5" customHeight="1" thickBot="1" x14ac:dyDescent="0.25">
      <c r="A21" s="88"/>
      <c r="B21" s="90"/>
      <c r="C21" s="90"/>
      <c r="D21" s="92"/>
      <c r="E21" s="7" t="s">
        <v>8</v>
      </c>
      <c r="F21" s="8">
        <v>1000</v>
      </c>
      <c r="G21" s="27"/>
      <c r="H21" s="9">
        <f t="shared" si="0"/>
        <v>0</v>
      </c>
      <c r="I21" s="94"/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75"/>
      <c r="S21" s="75"/>
      <c r="T21" s="79"/>
      <c r="U21" s="2"/>
    </row>
    <row r="22" spans="1:22" ht="13.5" customHeight="1" x14ac:dyDescent="0.2">
      <c r="A22" s="87" t="s">
        <v>16</v>
      </c>
      <c r="B22" s="89" t="s">
        <v>42</v>
      </c>
      <c r="C22" s="89" t="s">
        <v>47</v>
      </c>
      <c r="D22" s="91"/>
      <c r="E22" s="4" t="s">
        <v>7</v>
      </c>
      <c r="F22" s="5">
        <v>5000</v>
      </c>
      <c r="G22" s="26"/>
      <c r="H22" s="6">
        <f t="shared" si="0"/>
        <v>0</v>
      </c>
      <c r="I22" s="93"/>
      <c r="J22" s="28"/>
      <c r="K22" s="28"/>
      <c r="L22" s="28"/>
      <c r="M22" s="28"/>
      <c r="N22" s="28"/>
      <c r="O22" s="28"/>
      <c r="P22" s="28"/>
      <c r="Q22" s="29"/>
      <c r="R22" s="74">
        <f>SUM(J23:Q23)</f>
        <v>0</v>
      </c>
      <c r="S22" s="74">
        <f>(I22+R22)</f>
        <v>0</v>
      </c>
      <c r="T22" s="78">
        <f>S22*4</f>
        <v>0</v>
      </c>
      <c r="U22" s="3"/>
      <c r="V22" s="17"/>
    </row>
    <row r="23" spans="1:22" ht="13.5" customHeight="1" thickBot="1" x14ac:dyDescent="0.25">
      <c r="A23" s="88"/>
      <c r="B23" s="90"/>
      <c r="C23" s="90"/>
      <c r="D23" s="92"/>
      <c r="E23" s="7" t="s">
        <v>8</v>
      </c>
      <c r="F23" s="8">
        <v>3000</v>
      </c>
      <c r="G23" s="27"/>
      <c r="H23" s="9">
        <f t="shared" si="0"/>
        <v>0</v>
      </c>
      <c r="I23" s="94"/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75"/>
      <c r="S23" s="75"/>
      <c r="T23" s="79"/>
      <c r="U23" s="2"/>
    </row>
    <row r="24" spans="1:22" ht="13.5" customHeight="1" x14ac:dyDescent="0.2">
      <c r="A24" s="87" t="s">
        <v>17</v>
      </c>
      <c r="B24" s="89" t="s">
        <v>37</v>
      </c>
      <c r="C24" s="89" t="s">
        <v>47</v>
      </c>
      <c r="D24" s="91"/>
      <c r="E24" s="4" t="s">
        <v>7</v>
      </c>
      <c r="F24" s="5">
        <v>5000</v>
      </c>
      <c r="G24" s="26"/>
      <c r="H24" s="6">
        <f t="shared" si="0"/>
        <v>0</v>
      </c>
      <c r="I24" s="93"/>
      <c r="J24" s="28"/>
      <c r="K24" s="28"/>
      <c r="L24" s="28"/>
      <c r="M24" s="28"/>
      <c r="N24" s="28"/>
      <c r="O24" s="28"/>
      <c r="P24" s="28"/>
      <c r="Q24" s="29"/>
      <c r="R24" s="74">
        <f>SUM(J25:Q25)</f>
        <v>0</v>
      </c>
      <c r="S24" s="74">
        <f>(I24+R24)</f>
        <v>0</v>
      </c>
      <c r="T24" s="78">
        <f>S24*4</f>
        <v>0</v>
      </c>
      <c r="U24" s="3"/>
      <c r="V24" s="17"/>
    </row>
    <row r="25" spans="1:22" ht="13.5" customHeight="1" thickBot="1" x14ac:dyDescent="0.25">
      <c r="A25" s="88"/>
      <c r="B25" s="90"/>
      <c r="C25" s="90"/>
      <c r="D25" s="92"/>
      <c r="E25" s="7" t="s">
        <v>8</v>
      </c>
      <c r="F25" s="8">
        <v>4000</v>
      </c>
      <c r="G25" s="27"/>
      <c r="H25" s="9">
        <f t="shared" si="0"/>
        <v>0</v>
      </c>
      <c r="I25" s="94"/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75"/>
      <c r="S25" s="75"/>
      <c r="T25" s="79"/>
      <c r="U25" s="2"/>
    </row>
    <row r="26" spans="1:22" ht="13.5" customHeight="1" x14ac:dyDescent="0.2">
      <c r="A26" s="87" t="s">
        <v>18</v>
      </c>
      <c r="B26" s="89" t="s">
        <v>50</v>
      </c>
      <c r="C26" s="89" t="s">
        <v>47</v>
      </c>
      <c r="D26" s="91"/>
      <c r="E26" s="4" t="s">
        <v>7</v>
      </c>
      <c r="F26" s="5">
        <v>5000</v>
      </c>
      <c r="G26" s="26"/>
      <c r="H26" s="6">
        <f>(G26*F28)*12</f>
        <v>0</v>
      </c>
      <c r="I26" s="93"/>
      <c r="J26" s="28"/>
      <c r="K26" s="28"/>
      <c r="L26" s="28"/>
      <c r="M26" s="28"/>
      <c r="N26" s="28"/>
      <c r="O26" s="28"/>
      <c r="P26" s="28"/>
      <c r="Q26" s="29"/>
      <c r="R26" s="74">
        <f>SUM(J27:Q27)</f>
        <v>0</v>
      </c>
      <c r="S26" s="74">
        <f>(I26+R26)</f>
        <v>0</v>
      </c>
      <c r="T26" s="78">
        <f>S26*4</f>
        <v>0</v>
      </c>
      <c r="U26" s="3"/>
      <c r="V26" s="17"/>
    </row>
    <row r="27" spans="1:22" ht="13.5" customHeight="1" thickBot="1" x14ac:dyDescent="0.25">
      <c r="A27" s="88"/>
      <c r="B27" s="90"/>
      <c r="C27" s="90"/>
      <c r="D27" s="92"/>
      <c r="E27" s="7" t="s">
        <v>8</v>
      </c>
      <c r="F27" s="8">
        <v>3000</v>
      </c>
      <c r="G27" s="27"/>
      <c r="H27" s="9">
        <f>(G27*F29)*12</f>
        <v>0</v>
      </c>
      <c r="I27" s="94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75"/>
      <c r="S27" s="75"/>
      <c r="T27" s="79"/>
      <c r="U27" s="2"/>
    </row>
    <row r="28" spans="1:22" ht="13.5" customHeight="1" x14ac:dyDescent="0.2">
      <c r="A28" s="87" t="s">
        <v>19</v>
      </c>
      <c r="B28" s="89" t="s">
        <v>48</v>
      </c>
      <c r="C28" s="89" t="s">
        <v>47</v>
      </c>
      <c r="D28" s="91"/>
      <c r="E28" s="4" t="s">
        <v>7</v>
      </c>
      <c r="F28" s="5">
        <v>5000</v>
      </c>
      <c r="G28" s="26"/>
      <c r="H28" s="6">
        <f>(G28*F30)*12</f>
        <v>0</v>
      </c>
      <c r="I28" s="93"/>
      <c r="J28" s="28"/>
      <c r="K28" s="28"/>
      <c r="L28" s="28"/>
      <c r="M28" s="28"/>
      <c r="N28" s="28"/>
      <c r="O28" s="28"/>
      <c r="P28" s="28"/>
      <c r="Q28" s="29"/>
      <c r="R28" s="74">
        <f>SUM(J29:Q29)</f>
        <v>0</v>
      </c>
      <c r="S28" s="74">
        <f>(I28+R28)</f>
        <v>0</v>
      </c>
      <c r="T28" s="78">
        <f>S28*4</f>
        <v>0</v>
      </c>
      <c r="U28" s="3"/>
      <c r="V28" s="17"/>
    </row>
    <row r="29" spans="1:22" ht="13.5" customHeight="1" thickBot="1" x14ac:dyDescent="0.25">
      <c r="A29" s="88"/>
      <c r="B29" s="90"/>
      <c r="C29" s="90"/>
      <c r="D29" s="92"/>
      <c r="E29" s="7" t="s">
        <v>8</v>
      </c>
      <c r="F29" s="8">
        <v>4000</v>
      </c>
      <c r="G29" s="27"/>
      <c r="H29" s="9">
        <f>(G29*F31)*12</f>
        <v>0</v>
      </c>
      <c r="I29" s="94"/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75"/>
      <c r="S29" s="75"/>
      <c r="T29" s="79"/>
      <c r="U29" s="2"/>
    </row>
    <row r="30" spans="1:22" ht="13.5" customHeight="1" x14ac:dyDescent="0.2">
      <c r="A30" s="87" t="s">
        <v>20</v>
      </c>
      <c r="B30" s="89" t="s">
        <v>39</v>
      </c>
      <c r="C30" s="89" t="s">
        <v>49</v>
      </c>
      <c r="D30" s="91"/>
      <c r="E30" s="4" t="s">
        <v>7</v>
      </c>
      <c r="F30" s="5">
        <v>10000</v>
      </c>
      <c r="G30" s="26"/>
      <c r="H30" s="6">
        <f>(G30*F26)*12</f>
        <v>0</v>
      </c>
      <c r="I30" s="93"/>
      <c r="J30" s="28"/>
      <c r="K30" s="28"/>
      <c r="L30" s="28"/>
      <c r="M30" s="28"/>
      <c r="N30" s="28"/>
      <c r="O30" s="28"/>
      <c r="P30" s="28"/>
      <c r="Q30" s="29"/>
      <c r="R30" s="74">
        <f>SUM(J31:Q31)</f>
        <v>0</v>
      </c>
      <c r="S30" s="74">
        <f>(I30+R30)</f>
        <v>0</v>
      </c>
      <c r="T30" s="78">
        <f>S30*4</f>
        <v>0</v>
      </c>
      <c r="U30" s="3"/>
      <c r="V30" s="17"/>
    </row>
    <row r="31" spans="1:22" ht="13.5" customHeight="1" thickBot="1" x14ac:dyDescent="0.25">
      <c r="A31" s="88"/>
      <c r="B31" s="90"/>
      <c r="C31" s="90"/>
      <c r="D31" s="92"/>
      <c r="E31" s="7" t="s">
        <v>8</v>
      </c>
      <c r="F31" s="8">
        <v>4000</v>
      </c>
      <c r="G31" s="27"/>
      <c r="H31" s="9">
        <f>(G31*F27)*12</f>
        <v>0</v>
      </c>
      <c r="I31" s="94"/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75"/>
      <c r="S31" s="75"/>
      <c r="T31" s="79"/>
      <c r="U31" s="2"/>
    </row>
    <row r="32" spans="1:22" ht="13.5" customHeight="1" x14ac:dyDescent="0.2">
      <c r="A32" s="87" t="s">
        <v>21</v>
      </c>
      <c r="B32" s="89" t="s">
        <v>40</v>
      </c>
      <c r="C32" s="89" t="s">
        <v>49</v>
      </c>
      <c r="D32" s="91"/>
      <c r="E32" s="4" t="s">
        <v>7</v>
      </c>
      <c r="F32" s="5">
        <v>10000</v>
      </c>
      <c r="G32" s="26"/>
      <c r="H32" s="6">
        <f t="shared" ref="H32:H51" si="1">(G32*F32)*12</f>
        <v>0</v>
      </c>
      <c r="I32" s="93"/>
      <c r="J32" s="28"/>
      <c r="K32" s="28"/>
      <c r="L32" s="28"/>
      <c r="M32" s="28"/>
      <c r="N32" s="28"/>
      <c r="O32" s="28"/>
      <c r="P32" s="28"/>
      <c r="Q32" s="29"/>
      <c r="R32" s="74">
        <f>SUM(J33:Q33)</f>
        <v>0</v>
      </c>
      <c r="S32" s="74">
        <f>(I32+R32)</f>
        <v>0</v>
      </c>
      <c r="T32" s="78">
        <f>S32*4</f>
        <v>0</v>
      </c>
      <c r="U32" s="3"/>
      <c r="V32" s="17"/>
    </row>
    <row r="33" spans="1:22" ht="13.5" customHeight="1" thickBot="1" x14ac:dyDescent="0.25">
      <c r="A33" s="88"/>
      <c r="B33" s="90"/>
      <c r="C33" s="90"/>
      <c r="D33" s="92"/>
      <c r="E33" s="7" t="s">
        <v>8</v>
      </c>
      <c r="F33" s="8">
        <v>4000</v>
      </c>
      <c r="G33" s="27"/>
      <c r="H33" s="9">
        <f t="shared" si="1"/>
        <v>0</v>
      </c>
      <c r="I33" s="94"/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75"/>
      <c r="S33" s="75"/>
      <c r="T33" s="79"/>
      <c r="U33" s="2"/>
    </row>
    <row r="34" spans="1:22" ht="13.5" customHeight="1" x14ac:dyDescent="0.2">
      <c r="A34" s="87" t="s">
        <v>22</v>
      </c>
      <c r="B34" s="89" t="s">
        <v>38</v>
      </c>
      <c r="C34" s="89" t="s">
        <v>51</v>
      </c>
      <c r="D34" s="91"/>
      <c r="E34" s="4" t="s">
        <v>7</v>
      </c>
      <c r="F34" s="5">
        <v>2000</v>
      </c>
      <c r="G34" s="26"/>
      <c r="H34" s="6">
        <f t="shared" si="1"/>
        <v>0</v>
      </c>
      <c r="I34" s="93"/>
      <c r="J34" s="28"/>
      <c r="K34" s="28"/>
      <c r="L34" s="28"/>
      <c r="M34" s="28"/>
      <c r="N34" s="28"/>
      <c r="O34" s="28"/>
      <c r="P34" s="28"/>
      <c r="Q34" s="29"/>
      <c r="R34" s="74">
        <f>SUM(J35:Q35)</f>
        <v>0</v>
      </c>
      <c r="S34" s="74">
        <f>(I34+R34)</f>
        <v>0</v>
      </c>
      <c r="T34" s="78">
        <f>S34*4</f>
        <v>0</v>
      </c>
      <c r="U34" s="3"/>
      <c r="V34" s="17"/>
    </row>
    <row r="35" spans="1:22" ht="13.5" customHeight="1" thickBot="1" x14ac:dyDescent="0.25">
      <c r="A35" s="88"/>
      <c r="B35" s="90"/>
      <c r="C35" s="90"/>
      <c r="D35" s="92"/>
      <c r="E35" s="7" t="s">
        <v>8</v>
      </c>
      <c r="F35" s="8">
        <v>1000</v>
      </c>
      <c r="G35" s="27"/>
      <c r="H35" s="9">
        <f t="shared" si="1"/>
        <v>0</v>
      </c>
      <c r="I35" s="94"/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75"/>
      <c r="S35" s="75"/>
      <c r="T35" s="79"/>
      <c r="U35" s="2"/>
    </row>
    <row r="36" spans="1:22" ht="13.5" customHeight="1" x14ac:dyDescent="0.2">
      <c r="A36" s="87" t="s">
        <v>23</v>
      </c>
      <c r="B36" s="89" t="s">
        <v>41</v>
      </c>
      <c r="C36" s="89" t="s">
        <v>51</v>
      </c>
      <c r="D36" s="91"/>
      <c r="E36" s="4" t="s">
        <v>7</v>
      </c>
      <c r="F36" s="5">
        <v>1000</v>
      </c>
      <c r="G36" s="26"/>
      <c r="H36" s="6">
        <f t="shared" si="1"/>
        <v>0</v>
      </c>
      <c r="I36" s="93"/>
      <c r="J36" s="28"/>
      <c r="K36" s="28"/>
      <c r="L36" s="28"/>
      <c r="M36" s="28"/>
      <c r="N36" s="28"/>
      <c r="O36" s="28"/>
      <c r="P36" s="28"/>
      <c r="Q36" s="29"/>
      <c r="R36" s="74">
        <f>SUM(J37:Q37)</f>
        <v>0</v>
      </c>
      <c r="S36" s="74">
        <f>(I36+R36)</f>
        <v>0</v>
      </c>
      <c r="T36" s="78">
        <f>S36*4</f>
        <v>0</v>
      </c>
      <c r="U36" s="3"/>
      <c r="V36" s="17"/>
    </row>
    <row r="37" spans="1:22" ht="13.5" customHeight="1" thickBot="1" x14ac:dyDescent="0.25">
      <c r="A37" s="88"/>
      <c r="B37" s="90"/>
      <c r="C37" s="90"/>
      <c r="D37" s="92"/>
      <c r="E37" s="7" t="s">
        <v>8</v>
      </c>
      <c r="F37" s="8">
        <v>2000</v>
      </c>
      <c r="G37" s="27"/>
      <c r="H37" s="9">
        <f t="shared" si="1"/>
        <v>0</v>
      </c>
      <c r="I37" s="94"/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75"/>
      <c r="S37" s="75"/>
      <c r="T37" s="79"/>
      <c r="U37" s="2"/>
    </row>
    <row r="38" spans="1:22" ht="13.5" customHeight="1" x14ac:dyDescent="0.2">
      <c r="A38" s="87" t="s">
        <v>24</v>
      </c>
      <c r="B38" s="89" t="s">
        <v>44</v>
      </c>
      <c r="C38" s="89" t="s">
        <v>51</v>
      </c>
      <c r="D38" s="91"/>
      <c r="E38" s="4" t="s">
        <v>7</v>
      </c>
      <c r="F38" s="5">
        <v>1000</v>
      </c>
      <c r="G38" s="26"/>
      <c r="H38" s="6">
        <f t="shared" si="1"/>
        <v>0</v>
      </c>
      <c r="I38" s="93"/>
      <c r="J38" s="28"/>
      <c r="K38" s="28"/>
      <c r="L38" s="28"/>
      <c r="M38" s="28"/>
      <c r="N38" s="28"/>
      <c r="O38" s="28"/>
      <c r="P38" s="28"/>
      <c r="Q38" s="29"/>
      <c r="R38" s="74">
        <f>SUM(J39:Q39)</f>
        <v>0</v>
      </c>
      <c r="S38" s="74">
        <f>(I38+R38)</f>
        <v>0</v>
      </c>
      <c r="T38" s="78">
        <f>S38*4</f>
        <v>0</v>
      </c>
      <c r="U38" s="3"/>
      <c r="V38" s="17"/>
    </row>
    <row r="39" spans="1:22" ht="13.5" customHeight="1" thickBot="1" x14ac:dyDescent="0.25">
      <c r="A39" s="88"/>
      <c r="B39" s="90"/>
      <c r="C39" s="90"/>
      <c r="D39" s="92"/>
      <c r="E39" s="7" t="s">
        <v>8</v>
      </c>
      <c r="F39" s="8">
        <v>2000</v>
      </c>
      <c r="G39" s="27"/>
      <c r="H39" s="9">
        <f t="shared" si="1"/>
        <v>0</v>
      </c>
      <c r="I39" s="94"/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75"/>
      <c r="S39" s="75"/>
      <c r="T39" s="79"/>
      <c r="U39" s="2"/>
    </row>
    <row r="40" spans="1:22" ht="13.5" customHeight="1" x14ac:dyDescent="0.2">
      <c r="A40" s="87" t="s">
        <v>25</v>
      </c>
      <c r="B40" s="89" t="s">
        <v>52</v>
      </c>
      <c r="C40" s="89" t="s">
        <v>51</v>
      </c>
      <c r="D40" s="91"/>
      <c r="E40" s="4" t="s">
        <v>7</v>
      </c>
      <c r="F40" s="5">
        <v>5000</v>
      </c>
      <c r="G40" s="26"/>
      <c r="H40" s="6">
        <f t="shared" si="1"/>
        <v>0</v>
      </c>
      <c r="I40" s="93"/>
      <c r="J40" s="28"/>
      <c r="K40" s="28"/>
      <c r="L40" s="28"/>
      <c r="M40" s="28"/>
      <c r="N40" s="28"/>
      <c r="O40" s="28"/>
      <c r="P40" s="28"/>
      <c r="Q40" s="29"/>
      <c r="R40" s="74">
        <f>SUM(J41:Q41)</f>
        <v>0</v>
      </c>
      <c r="S40" s="74">
        <f>(I40+R40)</f>
        <v>0</v>
      </c>
      <c r="T40" s="78">
        <f>S40*4</f>
        <v>0</v>
      </c>
      <c r="U40" s="3"/>
      <c r="V40" s="17"/>
    </row>
    <row r="41" spans="1:22" ht="13.5" customHeight="1" thickBot="1" x14ac:dyDescent="0.25">
      <c r="A41" s="88"/>
      <c r="B41" s="90"/>
      <c r="C41" s="90"/>
      <c r="D41" s="92"/>
      <c r="E41" s="7" t="s">
        <v>8</v>
      </c>
      <c r="F41" s="8">
        <v>2000</v>
      </c>
      <c r="G41" s="27"/>
      <c r="H41" s="9">
        <f t="shared" si="1"/>
        <v>0</v>
      </c>
      <c r="I41" s="94"/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75"/>
      <c r="S41" s="75"/>
      <c r="T41" s="79"/>
      <c r="U41" s="2"/>
    </row>
    <row r="42" spans="1:22" ht="13.5" customHeight="1" x14ac:dyDescent="0.2">
      <c r="A42" s="87" t="s">
        <v>26</v>
      </c>
      <c r="B42" s="89" t="s">
        <v>43</v>
      </c>
      <c r="C42" s="89" t="s">
        <v>51</v>
      </c>
      <c r="D42" s="91"/>
      <c r="E42" s="4" t="s">
        <v>7</v>
      </c>
      <c r="F42" s="5">
        <v>6000</v>
      </c>
      <c r="G42" s="26"/>
      <c r="H42" s="6">
        <f t="shared" si="1"/>
        <v>0</v>
      </c>
      <c r="I42" s="93"/>
      <c r="J42" s="28"/>
      <c r="K42" s="28"/>
      <c r="L42" s="28"/>
      <c r="M42" s="28"/>
      <c r="N42" s="28"/>
      <c r="O42" s="28"/>
      <c r="P42" s="28"/>
      <c r="Q42" s="29"/>
      <c r="R42" s="74">
        <f>SUM(J43:Q43)</f>
        <v>0</v>
      </c>
      <c r="S42" s="74">
        <f>(I42+R42)</f>
        <v>0</v>
      </c>
      <c r="T42" s="78">
        <f>S42*4</f>
        <v>0</v>
      </c>
      <c r="U42" s="3"/>
      <c r="V42" s="17"/>
    </row>
    <row r="43" spans="1:22" ht="13.5" customHeight="1" thickBot="1" x14ac:dyDescent="0.25">
      <c r="A43" s="88"/>
      <c r="B43" s="90"/>
      <c r="C43" s="90"/>
      <c r="D43" s="92"/>
      <c r="E43" s="7" t="s">
        <v>8</v>
      </c>
      <c r="F43" s="8">
        <v>1000</v>
      </c>
      <c r="G43" s="27"/>
      <c r="H43" s="9">
        <f t="shared" si="1"/>
        <v>0</v>
      </c>
      <c r="I43" s="94"/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75"/>
      <c r="S43" s="75"/>
      <c r="T43" s="79"/>
      <c r="U43" s="2"/>
    </row>
    <row r="44" spans="1:22" ht="13.5" customHeight="1" x14ac:dyDescent="0.2">
      <c r="A44" s="87" t="s">
        <v>27</v>
      </c>
      <c r="B44" s="89" t="s">
        <v>53</v>
      </c>
      <c r="C44" s="89" t="s">
        <v>51</v>
      </c>
      <c r="D44" s="91"/>
      <c r="E44" s="4" t="s">
        <v>7</v>
      </c>
      <c r="F44" s="5">
        <v>3000</v>
      </c>
      <c r="G44" s="26"/>
      <c r="H44" s="6">
        <f t="shared" si="1"/>
        <v>0</v>
      </c>
      <c r="I44" s="93"/>
      <c r="J44" s="28"/>
      <c r="K44" s="28"/>
      <c r="L44" s="28"/>
      <c r="M44" s="28"/>
      <c r="N44" s="28"/>
      <c r="O44" s="28"/>
      <c r="P44" s="28"/>
      <c r="Q44" s="29"/>
      <c r="R44" s="74">
        <f>SUM(J45:Q45)</f>
        <v>0</v>
      </c>
      <c r="S44" s="74">
        <f>(I44+R44)</f>
        <v>0</v>
      </c>
      <c r="T44" s="78">
        <f>S44*4</f>
        <v>0</v>
      </c>
      <c r="U44" s="3"/>
      <c r="V44" s="17"/>
    </row>
    <row r="45" spans="1:22" ht="13.5" customHeight="1" thickBot="1" x14ac:dyDescent="0.25">
      <c r="A45" s="88"/>
      <c r="B45" s="90"/>
      <c r="C45" s="90"/>
      <c r="D45" s="92"/>
      <c r="E45" s="7" t="s">
        <v>8</v>
      </c>
      <c r="F45" s="8">
        <v>2000</v>
      </c>
      <c r="G45" s="27"/>
      <c r="H45" s="9">
        <f t="shared" si="1"/>
        <v>0</v>
      </c>
      <c r="I45" s="94"/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75"/>
      <c r="S45" s="75"/>
      <c r="T45" s="79"/>
      <c r="U45" s="2"/>
    </row>
    <row r="46" spans="1:22" ht="13.5" customHeight="1" x14ac:dyDescent="0.2">
      <c r="A46" s="87" t="s">
        <v>28</v>
      </c>
      <c r="B46" s="89" t="s">
        <v>54</v>
      </c>
      <c r="C46" s="89" t="s">
        <v>51</v>
      </c>
      <c r="D46" s="91"/>
      <c r="E46" s="4" t="s">
        <v>7</v>
      </c>
      <c r="F46" s="5">
        <v>3000</v>
      </c>
      <c r="G46" s="26"/>
      <c r="H46" s="6">
        <f t="shared" si="1"/>
        <v>0</v>
      </c>
      <c r="I46" s="93"/>
      <c r="J46" s="28"/>
      <c r="K46" s="28"/>
      <c r="L46" s="28"/>
      <c r="M46" s="28"/>
      <c r="N46" s="28"/>
      <c r="O46" s="28"/>
      <c r="P46" s="28"/>
      <c r="Q46" s="29"/>
      <c r="R46" s="74">
        <f>SUM(J47:Q47)</f>
        <v>0</v>
      </c>
      <c r="S46" s="74">
        <f>(I46+R46)</f>
        <v>0</v>
      </c>
      <c r="T46" s="78">
        <f>S46*4</f>
        <v>0</v>
      </c>
      <c r="U46" s="3"/>
      <c r="V46" s="17"/>
    </row>
    <row r="47" spans="1:22" ht="13.5" customHeight="1" thickBot="1" x14ac:dyDescent="0.25">
      <c r="A47" s="88"/>
      <c r="B47" s="90"/>
      <c r="C47" s="90"/>
      <c r="D47" s="92"/>
      <c r="E47" s="7" t="s">
        <v>8</v>
      </c>
      <c r="F47" s="8">
        <v>1000</v>
      </c>
      <c r="G47" s="27"/>
      <c r="H47" s="9">
        <f t="shared" si="1"/>
        <v>0</v>
      </c>
      <c r="I47" s="94"/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75"/>
      <c r="S47" s="75"/>
      <c r="T47" s="79"/>
      <c r="U47" s="2"/>
    </row>
    <row r="48" spans="1:22" ht="13.5" customHeight="1" x14ac:dyDescent="0.2">
      <c r="A48" s="87" t="s">
        <v>29</v>
      </c>
      <c r="B48" s="89" t="s">
        <v>55</v>
      </c>
      <c r="C48" s="89" t="s">
        <v>51</v>
      </c>
      <c r="D48" s="91"/>
      <c r="E48" s="4" t="s">
        <v>7</v>
      </c>
      <c r="F48" s="5">
        <v>8000</v>
      </c>
      <c r="G48" s="26"/>
      <c r="H48" s="6">
        <f t="shared" si="1"/>
        <v>0</v>
      </c>
      <c r="I48" s="93"/>
      <c r="J48" s="28"/>
      <c r="K48" s="28"/>
      <c r="L48" s="28"/>
      <c r="M48" s="28"/>
      <c r="N48" s="28"/>
      <c r="O48" s="28"/>
      <c r="P48" s="28"/>
      <c r="Q48" s="29"/>
      <c r="R48" s="74">
        <f>SUM(J49:Q49)</f>
        <v>0</v>
      </c>
      <c r="S48" s="74">
        <f>(I48+R48)</f>
        <v>0</v>
      </c>
      <c r="T48" s="78">
        <f>S48*4</f>
        <v>0</v>
      </c>
      <c r="U48" s="3"/>
      <c r="V48" s="17"/>
    </row>
    <row r="49" spans="1:22" ht="13.5" customHeight="1" thickBot="1" x14ac:dyDescent="0.25">
      <c r="A49" s="88"/>
      <c r="B49" s="90"/>
      <c r="C49" s="90"/>
      <c r="D49" s="92"/>
      <c r="E49" s="7" t="s">
        <v>8</v>
      </c>
      <c r="F49" s="8">
        <v>1000</v>
      </c>
      <c r="G49" s="27"/>
      <c r="H49" s="9">
        <f t="shared" si="1"/>
        <v>0</v>
      </c>
      <c r="I49" s="94"/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75"/>
      <c r="S49" s="75"/>
      <c r="T49" s="79"/>
      <c r="U49" s="2"/>
    </row>
    <row r="50" spans="1:22" ht="13.5" customHeight="1" x14ac:dyDescent="0.2">
      <c r="A50" s="87" t="s">
        <v>30</v>
      </c>
      <c r="B50" s="89" t="s">
        <v>45</v>
      </c>
      <c r="C50" s="89" t="s">
        <v>51</v>
      </c>
      <c r="D50" s="91"/>
      <c r="E50" s="4" t="s">
        <v>7</v>
      </c>
      <c r="F50" s="5">
        <v>3000</v>
      </c>
      <c r="G50" s="26"/>
      <c r="H50" s="6">
        <f t="shared" si="1"/>
        <v>0</v>
      </c>
      <c r="I50" s="93"/>
      <c r="J50" s="28"/>
      <c r="K50" s="28"/>
      <c r="L50" s="28"/>
      <c r="M50" s="28"/>
      <c r="N50" s="28"/>
      <c r="O50" s="28"/>
      <c r="P50" s="28"/>
      <c r="Q50" s="29"/>
      <c r="R50" s="74">
        <f>SUM(J51:Q51)</f>
        <v>0</v>
      </c>
      <c r="S50" s="74">
        <f>(I50+R50)</f>
        <v>0</v>
      </c>
      <c r="T50" s="78">
        <f>S50*4</f>
        <v>0</v>
      </c>
      <c r="U50" s="3"/>
      <c r="V50" s="17"/>
    </row>
    <row r="51" spans="1:22" ht="13.5" customHeight="1" thickBot="1" x14ac:dyDescent="0.25">
      <c r="A51" s="88"/>
      <c r="B51" s="90"/>
      <c r="C51" s="90"/>
      <c r="D51" s="92"/>
      <c r="E51" s="7" t="s">
        <v>8</v>
      </c>
      <c r="F51" s="8">
        <v>2000</v>
      </c>
      <c r="G51" s="27"/>
      <c r="H51" s="9">
        <f t="shared" si="1"/>
        <v>0</v>
      </c>
      <c r="I51" s="94"/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75"/>
      <c r="S51" s="75"/>
      <c r="T51" s="79"/>
      <c r="U51" s="2"/>
    </row>
    <row r="52" spans="1:22" x14ac:dyDescent="0.2">
      <c r="A52" s="31" t="s">
        <v>31</v>
      </c>
      <c r="B52" s="31"/>
      <c r="C52" s="31"/>
      <c r="D52" s="31"/>
      <c r="E52" s="32"/>
      <c r="F52" s="33"/>
      <c r="G52" s="34"/>
      <c r="H52" s="35">
        <f>SUM(H8:H51)</f>
        <v>0</v>
      </c>
      <c r="I52" s="36">
        <f>SUM(I8:I51)</f>
        <v>0</v>
      </c>
      <c r="J52" s="36"/>
      <c r="K52" s="36"/>
      <c r="L52" s="36"/>
      <c r="M52" s="36"/>
      <c r="N52" s="36"/>
      <c r="O52" s="36"/>
      <c r="P52" s="36"/>
      <c r="Q52" s="36"/>
      <c r="R52" s="36"/>
      <c r="S52" s="35">
        <f>SUM(S8:S51)</f>
        <v>0</v>
      </c>
      <c r="T52" s="35">
        <f>SUM(T8:T51)</f>
        <v>0</v>
      </c>
      <c r="U52" s="2"/>
    </row>
    <row r="53" spans="1:22" x14ac:dyDescent="0.2">
      <c r="A53" s="37" t="s">
        <v>5</v>
      </c>
      <c r="B53" s="38"/>
      <c r="C53" s="38"/>
      <c r="D53" s="38"/>
      <c r="E53" s="38"/>
      <c r="F53" s="2"/>
      <c r="G53" s="24"/>
      <c r="H53" s="3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"/>
      <c r="U53" s="2"/>
    </row>
    <row r="54" spans="1:22" x14ac:dyDescent="0.2">
      <c r="A54" s="2"/>
      <c r="B54" s="2"/>
      <c r="C54" s="2"/>
      <c r="D54" s="2"/>
      <c r="E54" s="40" t="s">
        <v>7</v>
      </c>
      <c r="F54" s="2">
        <f>(F8+F10+F12+F14+F16+F18+F20+F22+F24+F28+F30+F26+F32+F34+F36+F38+F40+F42+F44+F46+F48+F50)*12</f>
        <v>2160000</v>
      </c>
      <c r="G54" s="24"/>
      <c r="H54" s="2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"/>
      <c r="U54" s="2"/>
    </row>
    <row r="55" spans="1:22" x14ac:dyDescent="0.2">
      <c r="A55" s="2"/>
      <c r="B55" s="2"/>
      <c r="C55" s="2"/>
      <c r="D55" s="2"/>
      <c r="E55" s="40" t="s">
        <v>8</v>
      </c>
      <c r="F55" s="2">
        <f>(F9+F11+F13+F15+F17+F19+F21+F23+F25+F29+F31+F27+F33+F35+F37+F39+F41+F43+F45+F47+F49+F51)*12</f>
        <v>756000</v>
      </c>
      <c r="G55" s="24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2"/>
      <c r="U55" s="2"/>
    </row>
    <row r="58" spans="1:22" x14ac:dyDescent="0.2">
      <c r="A58" s="15"/>
    </row>
  </sheetData>
  <sheetProtection algorithmName="SHA-512" hashValue="Q4XtZRUue00WOEiKMp9KAqr9tZRVGtlRpHRyVy5qsByzy027oXUewp0WeWTVCgEOuXaGLfRpqq0Tqozb+vlrSw==" saltValue="M5fzPL5ZCJFYW3tKvFJhXQ==" spinCount="100000" sheet="1" selectLockedCells="1"/>
  <mergeCells count="177">
    <mergeCell ref="A7:B7"/>
    <mergeCell ref="A8:A9"/>
    <mergeCell ref="B8:B9"/>
    <mergeCell ref="C8:C9"/>
    <mergeCell ref="D8:D9"/>
    <mergeCell ref="I8:I9"/>
    <mergeCell ref="R8:R9"/>
    <mergeCell ref="S8:S9"/>
    <mergeCell ref="T8:T9"/>
    <mergeCell ref="A10:A11"/>
    <mergeCell ref="B10:B11"/>
    <mergeCell ref="C10:C11"/>
    <mergeCell ref="D10:D11"/>
    <mergeCell ref="I10:I11"/>
    <mergeCell ref="R10:R11"/>
    <mergeCell ref="S10:S11"/>
    <mergeCell ref="T10:T11"/>
    <mergeCell ref="A12:A13"/>
    <mergeCell ref="B12:B13"/>
    <mergeCell ref="C12:C13"/>
    <mergeCell ref="D12:D13"/>
    <mergeCell ref="I12:I13"/>
    <mergeCell ref="R12:R13"/>
    <mergeCell ref="S12:S13"/>
    <mergeCell ref="T12:T13"/>
    <mergeCell ref="S14:S15"/>
    <mergeCell ref="T14:T15"/>
    <mergeCell ref="A16:A17"/>
    <mergeCell ref="B16:B17"/>
    <mergeCell ref="C16:C17"/>
    <mergeCell ref="D16:D17"/>
    <mergeCell ref="I16:I17"/>
    <mergeCell ref="R16:R17"/>
    <mergeCell ref="S16:S17"/>
    <mergeCell ref="T16:T17"/>
    <mergeCell ref="A14:A15"/>
    <mergeCell ref="B14:B15"/>
    <mergeCell ref="C14:C15"/>
    <mergeCell ref="D14:D15"/>
    <mergeCell ref="I14:I15"/>
    <mergeCell ref="R14:R15"/>
    <mergeCell ref="S18:S19"/>
    <mergeCell ref="T18:T19"/>
    <mergeCell ref="A20:A21"/>
    <mergeCell ref="B20:B21"/>
    <mergeCell ref="C20:C21"/>
    <mergeCell ref="D20:D21"/>
    <mergeCell ref="I20:I21"/>
    <mergeCell ref="R20:R21"/>
    <mergeCell ref="S20:S21"/>
    <mergeCell ref="T20:T21"/>
    <mergeCell ref="A18:A19"/>
    <mergeCell ref="B18:B19"/>
    <mergeCell ref="C18:C19"/>
    <mergeCell ref="D18:D19"/>
    <mergeCell ref="I18:I19"/>
    <mergeCell ref="R18:R19"/>
    <mergeCell ref="S22:S23"/>
    <mergeCell ref="T22:T23"/>
    <mergeCell ref="A24:A25"/>
    <mergeCell ref="B24:B25"/>
    <mergeCell ref="C24:C25"/>
    <mergeCell ref="D24:D25"/>
    <mergeCell ref="I24:I25"/>
    <mergeCell ref="R24:R25"/>
    <mergeCell ref="S24:S25"/>
    <mergeCell ref="T24:T25"/>
    <mergeCell ref="A22:A23"/>
    <mergeCell ref="B22:B23"/>
    <mergeCell ref="C22:C23"/>
    <mergeCell ref="D22:D23"/>
    <mergeCell ref="I22:I23"/>
    <mergeCell ref="R22:R23"/>
    <mergeCell ref="S26:S27"/>
    <mergeCell ref="T26:T27"/>
    <mergeCell ref="A28:A29"/>
    <mergeCell ref="B28:B29"/>
    <mergeCell ref="C28:C29"/>
    <mergeCell ref="D28:D29"/>
    <mergeCell ref="I28:I29"/>
    <mergeCell ref="R28:R29"/>
    <mergeCell ref="S28:S29"/>
    <mergeCell ref="T28:T29"/>
    <mergeCell ref="A26:A27"/>
    <mergeCell ref="B26:B27"/>
    <mergeCell ref="C26:C27"/>
    <mergeCell ref="D26:D27"/>
    <mergeCell ref="I26:I27"/>
    <mergeCell ref="R26:R27"/>
    <mergeCell ref="S30:S31"/>
    <mergeCell ref="T30:T31"/>
    <mergeCell ref="A32:A33"/>
    <mergeCell ref="B32:B33"/>
    <mergeCell ref="C32:C33"/>
    <mergeCell ref="D32:D33"/>
    <mergeCell ref="I32:I33"/>
    <mergeCell ref="R32:R33"/>
    <mergeCell ref="S32:S33"/>
    <mergeCell ref="T32:T33"/>
    <mergeCell ref="A30:A31"/>
    <mergeCell ref="B30:B31"/>
    <mergeCell ref="C30:C31"/>
    <mergeCell ref="D30:D31"/>
    <mergeCell ref="I30:I31"/>
    <mergeCell ref="R30:R31"/>
    <mergeCell ref="S34:S35"/>
    <mergeCell ref="T34:T35"/>
    <mergeCell ref="A36:A37"/>
    <mergeCell ref="B36:B37"/>
    <mergeCell ref="C36:C37"/>
    <mergeCell ref="D36:D37"/>
    <mergeCell ref="I36:I37"/>
    <mergeCell ref="R36:R37"/>
    <mergeCell ref="S36:S37"/>
    <mergeCell ref="T36:T37"/>
    <mergeCell ref="A34:A35"/>
    <mergeCell ref="B34:B35"/>
    <mergeCell ref="C34:C35"/>
    <mergeCell ref="D34:D35"/>
    <mergeCell ref="I34:I35"/>
    <mergeCell ref="R34:R35"/>
    <mergeCell ref="S38:S39"/>
    <mergeCell ref="T38:T39"/>
    <mergeCell ref="A40:A41"/>
    <mergeCell ref="B40:B41"/>
    <mergeCell ref="C40:C41"/>
    <mergeCell ref="D40:D41"/>
    <mergeCell ref="I40:I41"/>
    <mergeCell ref="R40:R41"/>
    <mergeCell ref="S40:S41"/>
    <mergeCell ref="T40:T41"/>
    <mergeCell ref="A38:A39"/>
    <mergeCell ref="B38:B39"/>
    <mergeCell ref="C38:C39"/>
    <mergeCell ref="D38:D39"/>
    <mergeCell ref="I38:I39"/>
    <mergeCell ref="R38:R39"/>
    <mergeCell ref="S42:S43"/>
    <mergeCell ref="T42:T43"/>
    <mergeCell ref="A44:A45"/>
    <mergeCell ref="B44:B45"/>
    <mergeCell ref="C44:C45"/>
    <mergeCell ref="D44:D45"/>
    <mergeCell ref="I44:I45"/>
    <mergeCell ref="R44:R45"/>
    <mergeCell ref="S44:S45"/>
    <mergeCell ref="T44:T45"/>
    <mergeCell ref="A42:A43"/>
    <mergeCell ref="B42:B43"/>
    <mergeCell ref="C42:C43"/>
    <mergeCell ref="D42:D43"/>
    <mergeCell ref="I42:I43"/>
    <mergeCell ref="R42:R43"/>
    <mergeCell ref="S50:S51"/>
    <mergeCell ref="T50:T51"/>
    <mergeCell ref="A50:A51"/>
    <mergeCell ref="B50:B51"/>
    <mergeCell ref="C50:C51"/>
    <mergeCell ref="D50:D51"/>
    <mergeCell ref="I50:I51"/>
    <mergeCell ref="R50:R51"/>
    <mergeCell ref="S46:S47"/>
    <mergeCell ref="T46:T47"/>
    <mergeCell ref="A48:A49"/>
    <mergeCell ref="B48:B49"/>
    <mergeCell ref="C48:C49"/>
    <mergeCell ref="D48:D49"/>
    <mergeCell ref="I48:I49"/>
    <mergeCell ref="R48:R49"/>
    <mergeCell ref="S48:S49"/>
    <mergeCell ref="T48:T49"/>
    <mergeCell ref="A46:A47"/>
    <mergeCell ref="B46:B47"/>
    <mergeCell ref="C46:C47"/>
    <mergeCell ref="D46:D47"/>
    <mergeCell ref="I46:I47"/>
    <mergeCell ref="R46:R47"/>
  </mergeCells>
  <pageMargins left="0" right="0" top="0" bottom="0" header="0" footer="0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Apple Sample</vt:lpstr>
      <vt:lpstr>Supplier Template</vt:lpstr>
    </vt:vector>
  </TitlesOfParts>
  <Company>South Craven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mbrook</dc:creator>
  <cp:lastModifiedBy>Peter Howarth</cp:lastModifiedBy>
  <cp:lastPrinted>2021-02-23T15:48:24Z</cp:lastPrinted>
  <dcterms:created xsi:type="dcterms:W3CDTF">2010-03-26T08:25:35Z</dcterms:created>
  <dcterms:modified xsi:type="dcterms:W3CDTF">2021-02-23T16:09:55Z</dcterms:modified>
</cp:coreProperties>
</file>