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1840" windowHeight="9735"/>
  </bookViews>
  <sheets>
    <sheet name="Pupils" sheetId="2" r:id="rId1"/>
    <sheet name="Costs" sheetId="1" r:id="rId2"/>
  </sheets>
  <definedNames>
    <definedName name="_xlnm._FilterDatabase" localSheetId="0" hidden="1">Pupils!$B$1:$X$116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3" i="2"/>
  <c r="B1" i="1" l="1"/>
  <c r="D12" i="1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E1" i="2"/>
  <c r="B4" i="1"/>
  <c r="B5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8" i="1"/>
  <c r="D11" i="1"/>
  <c r="D10" i="1"/>
  <c r="D9" i="1"/>
  <c r="E12" i="1" l="1"/>
  <c r="H1" i="2"/>
  <c r="G1" i="2"/>
  <c r="F1" i="2"/>
  <c r="E9" i="1" l="1"/>
  <c r="E10" i="1"/>
  <c r="E11" i="1"/>
  <c r="E8" i="1"/>
  <c r="B2" i="1"/>
</calcChain>
</file>

<file path=xl/sharedStrings.xml><?xml version="1.0" encoding="utf-8"?>
<sst xmlns="http://schemas.openxmlformats.org/spreadsheetml/2006/main" count="51" uniqueCount="43">
  <si>
    <t>Number of pupils</t>
  </si>
  <si>
    <t>Cost per pupil</t>
  </si>
  <si>
    <t>Total funding allocated</t>
  </si>
  <si>
    <t>Number of Pupils</t>
  </si>
  <si>
    <t>Type of support</t>
  </si>
  <si>
    <t>Pupil Name</t>
  </si>
  <si>
    <t>x</t>
  </si>
  <si>
    <t>Cost</t>
  </si>
  <si>
    <t>Year Group</t>
  </si>
  <si>
    <t>Support 5</t>
  </si>
  <si>
    <t>Total funding remaining</t>
  </si>
  <si>
    <t xml:space="preserve">Total funding </t>
  </si>
  <si>
    <t>Support 6</t>
  </si>
  <si>
    <t>Support 7</t>
  </si>
  <si>
    <t>Support 8</t>
  </si>
  <si>
    <t>Support 9</t>
  </si>
  <si>
    <t>Support 10</t>
  </si>
  <si>
    <t>Support 11</t>
  </si>
  <si>
    <t>Support 12</t>
  </si>
  <si>
    <t>Support 13</t>
  </si>
  <si>
    <t>Support 14</t>
  </si>
  <si>
    <t>Support 15</t>
  </si>
  <si>
    <t>Support 16</t>
  </si>
  <si>
    <t>Support 17</t>
  </si>
  <si>
    <t>Support 18</t>
  </si>
  <si>
    <t>Support 19</t>
  </si>
  <si>
    <t>Support 20</t>
  </si>
  <si>
    <t>Form</t>
  </si>
  <si>
    <t>Test pupil 1</t>
  </si>
  <si>
    <t>Test pupil 2</t>
  </si>
  <si>
    <t>Test pupil 3</t>
  </si>
  <si>
    <t>Test pupil 4</t>
  </si>
  <si>
    <t>Test pupil 5</t>
  </si>
  <si>
    <t>Test pupil 6</t>
  </si>
  <si>
    <t>Test pupil 7</t>
  </si>
  <si>
    <t>Test pupil 8</t>
  </si>
  <si>
    <t>Test pupil 9</t>
  </si>
  <si>
    <t>Support 1</t>
  </si>
  <si>
    <t>Support 2</t>
  </si>
  <si>
    <t>Support 3</t>
  </si>
  <si>
    <t>Support 4</t>
  </si>
  <si>
    <t>Total spent on pupil</t>
  </si>
  <si>
    <t>Cost for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</si>
</sst>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textRotation="53"/>
    </xf>
    <xf numFmtId="0" fontId="0" fillId="0" borderId="0" xfId="0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16"/>
  <sheetViews>
    <sheetView tabSelected="1" workbookViewId="0">
      <pane ySplit="1" topLeftCell="A2" activePane="bottomLeft" state="frozen"/>
      <selection activeCell="C1" sqref="C1"/>
      <selection pane="bottomLeft"/>
    </sheetView>
  </sheetViews>
  <sheetFormatPr defaultRowHeight="15" x14ac:dyDescent="0.25"/>
  <cols>
    <col min="1" max="1" width="15.42578125" bestFit="1" customWidth="1"/>
    <col min="2" max="3" width="11.28515625" customWidth="1"/>
    <col min="4" max="4" width="16.28515625" bestFit="1" customWidth="1"/>
    <col min="5" max="5" width="13.85546875" bestFit="1" customWidth="1"/>
    <col min="6" max="6" width="11.5703125" bestFit="1" customWidth="1"/>
    <col min="14" max="15" width="10.42578125" bestFit="1" customWidth="1"/>
    <col min="21" max="21" width="10.42578125" bestFit="1" customWidth="1"/>
  </cols>
  <sheetData>
    <row r="1" spans="1:24" s="4" customFormat="1" ht="86.25" x14ac:dyDescent="0.25">
      <c r="A1" s="3" t="s">
        <v>5</v>
      </c>
      <c r="B1" s="3" t="s">
        <v>8</v>
      </c>
      <c r="C1" s="3" t="s">
        <v>27</v>
      </c>
      <c r="D1" s="3" t="s">
        <v>41</v>
      </c>
      <c r="E1" s="3" t="str">
        <f>Costs!A8</f>
        <v>Support 1</v>
      </c>
      <c r="F1" s="3" t="str">
        <f>Costs!A9</f>
        <v>Support 2</v>
      </c>
      <c r="G1" s="3" t="str">
        <f>Costs!A10</f>
        <v>Support 3</v>
      </c>
      <c r="H1" s="3" t="str">
        <f>Costs!A11</f>
        <v>Support 4</v>
      </c>
      <c r="I1" s="3" t="str">
        <f>Costs!A12</f>
        <v>Support 5</v>
      </c>
      <c r="J1" s="3" t="str">
        <f>Costs!A13</f>
        <v>Support 6</v>
      </c>
      <c r="K1" s="3" t="str">
        <f>Costs!A14</f>
        <v>Support 7</v>
      </c>
      <c r="L1" s="3" t="str">
        <f>Costs!A15</f>
        <v>Support 8</v>
      </c>
      <c r="M1" s="3" t="str">
        <f>Costs!A16</f>
        <v>Support 9</v>
      </c>
      <c r="N1" s="3" t="str">
        <f>Costs!A17</f>
        <v>Support 10</v>
      </c>
      <c r="O1" s="3" t="str">
        <f>Costs!A18</f>
        <v>Support 11</v>
      </c>
      <c r="P1" s="3" t="str">
        <f>Costs!A19</f>
        <v>Support 12</v>
      </c>
      <c r="Q1" s="3" t="str">
        <f>Costs!A20</f>
        <v>Support 13</v>
      </c>
      <c r="R1" s="3" t="str">
        <f>Costs!A21</f>
        <v>Support 14</v>
      </c>
      <c r="S1" s="3" t="str">
        <f>Costs!A22</f>
        <v>Support 15</v>
      </c>
      <c r="T1" s="3" t="str">
        <f>Costs!A23</f>
        <v>Support 16</v>
      </c>
      <c r="U1" s="3" t="str">
        <f>Costs!A24</f>
        <v>Support 17</v>
      </c>
      <c r="V1" s="3" t="str">
        <f>Costs!A25</f>
        <v>Support 18</v>
      </c>
      <c r="W1" s="3" t="str">
        <f>Costs!A26</f>
        <v>Support 19</v>
      </c>
      <c r="X1" s="3" t="str">
        <f>Costs!A27</f>
        <v>Support 20</v>
      </c>
    </row>
    <row r="2" spans="1:24" s="4" customFormat="1" x14ac:dyDescent="0.25">
      <c r="A2" s="4" t="s">
        <v>42</v>
      </c>
      <c r="E2" s="4">
        <v>30</v>
      </c>
      <c r="F2" s="4">
        <v>10</v>
      </c>
      <c r="G2" s="4">
        <v>90</v>
      </c>
      <c r="H2" s="4">
        <v>150</v>
      </c>
      <c r="I2" s="4">
        <v>40</v>
      </c>
      <c r="J2" s="4">
        <v>30</v>
      </c>
      <c r="K2" s="4">
        <v>10</v>
      </c>
      <c r="L2" s="4">
        <v>80</v>
      </c>
      <c r="M2" s="4">
        <v>30</v>
      </c>
      <c r="N2" s="4">
        <v>70</v>
      </c>
      <c r="O2" s="4">
        <v>150</v>
      </c>
      <c r="P2" s="4">
        <v>130</v>
      </c>
      <c r="Q2" s="4">
        <v>140</v>
      </c>
      <c r="R2" s="4">
        <v>160</v>
      </c>
      <c r="S2" s="4">
        <v>20</v>
      </c>
      <c r="T2" s="4">
        <v>110</v>
      </c>
      <c r="U2" s="4">
        <v>160</v>
      </c>
      <c r="V2" s="4">
        <v>30</v>
      </c>
      <c r="W2" s="4">
        <v>50</v>
      </c>
      <c r="X2" s="4">
        <v>110</v>
      </c>
    </row>
    <row r="3" spans="1:24" x14ac:dyDescent="0.25">
      <c r="A3" s="2" t="s">
        <v>28</v>
      </c>
      <c r="B3" s="2"/>
      <c r="D3">
        <f>SUMIF($E3:$X3,"x",$E$2:$X$2)</f>
        <v>30</v>
      </c>
      <c r="E3" t="s">
        <v>6</v>
      </c>
    </row>
    <row r="4" spans="1:24" x14ac:dyDescent="0.25">
      <c r="A4" s="2" t="s">
        <v>29</v>
      </c>
      <c r="B4" s="2"/>
      <c r="D4">
        <f t="shared" ref="D4:D11" si="0">SUMIF($E4:$X4,"x",$E$2:$X$2)</f>
        <v>0</v>
      </c>
    </row>
    <row r="5" spans="1:24" x14ac:dyDescent="0.25">
      <c r="A5" s="2" t="s">
        <v>30</v>
      </c>
      <c r="B5" s="2"/>
      <c r="D5">
        <f t="shared" si="0"/>
        <v>0</v>
      </c>
    </row>
    <row r="6" spans="1:24" x14ac:dyDescent="0.25">
      <c r="A6" s="2" t="s">
        <v>31</v>
      </c>
      <c r="B6" s="2"/>
      <c r="D6">
        <f t="shared" si="0"/>
        <v>30</v>
      </c>
      <c r="E6" t="s">
        <v>6</v>
      </c>
    </row>
    <row r="7" spans="1:24" x14ac:dyDescent="0.25">
      <c r="A7" s="2" t="s">
        <v>32</v>
      </c>
      <c r="B7" s="2"/>
      <c r="D7">
        <f t="shared" si="0"/>
        <v>10</v>
      </c>
      <c r="F7" t="s">
        <v>6</v>
      </c>
    </row>
    <row r="8" spans="1:24" x14ac:dyDescent="0.25">
      <c r="A8" s="2" t="s">
        <v>33</v>
      </c>
      <c r="B8" s="2"/>
      <c r="D8">
        <f t="shared" si="0"/>
        <v>120</v>
      </c>
      <c r="E8" t="s">
        <v>6</v>
      </c>
      <c r="G8" t="s">
        <v>6</v>
      </c>
    </row>
    <row r="9" spans="1:24" x14ac:dyDescent="0.25">
      <c r="A9" s="2" t="s">
        <v>34</v>
      </c>
      <c r="B9" s="2"/>
      <c r="D9">
        <f t="shared" si="0"/>
        <v>0</v>
      </c>
    </row>
    <row r="10" spans="1:24" x14ac:dyDescent="0.25">
      <c r="A10" s="2" t="s">
        <v>35</v>
      </c>
      <c r="B10" s="2"/>
      <c r="D10">
        <f t="shared" si="0"/>
        <v>60</v>
      </c>
      <c r="E10" t="s">
        <v>6</v>
      </c>
      <c r="J10" t="s">
        <v>6</v>
      </c>
    </row>
    <row r="11" spans="1:24" x14ac:dyDescent="0.25">
      <c r="A11" s="2" t="s">
        <v>36</v>
      </c>
      <c r="B11" s="2"/>
      <c r="D11">
        <f t="shared" si="0"/>
        <v>10</v>
      </c>
      <c r="F11" t="s">
        <v>6</v>
      </c>
    </row>
    <row r="12" spans="1:24" x14ac:dyDescent="0.25">
      <c r="A12" s="2"/>
      <c r="B12" s="2"/>
    </row>
    <row r="13" spans="1:24" x14ac:dyDescent="0.25">
      <c r="A13" s="2"/>
      <c r="B13" s="2"/>
    </row>
    <row r="14" spans="1:24" x14ac:dyDescent="0.25">
      <c r="A14" s="2"/>
      <c r="B14" s="2"/>
    </row>
    <row r="15" spans="1:24" x14ac:dyDescent="0.25">
      <c r="A15" s="2"/>
      <c r="B15" s="2"/>
    </row>
    <row r="16" spans="1:24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</sheetData>
  <autoFilter ref="B1:X11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7"/>
  <sheetViews>
    <sheetView workbookViewId="0">
      <selection activeCell="B14" sqref="B14"/>
    </sheetView>
  </sheetViews>
  <sheetFormatPr defaultRowHeight="15" x14ac:dyDescent="0.25"/>
  <cols>
    <col min="1" max="1" width="21.7109375" bestFit="1" customWidth="1"/>
    <col min="2" max="2" width="14.28515625" bestFit="1" customWidth="1"/>
    <col min="4" max="4" width="16.5703125" bestFit="1" customWidth="1"/>
    <col min="5" max="5" width="13.42578125" bestFit="1" customWidth="1"/>
  </cols>
  <sheetData>
    <row r="1" spans="1:5" x14ac:dyDescent="0.25">
      <c r="A1" t="s">
        <v>0</v>
      </c>
      <c r="B1">
        <f>COUNTIF(Pupils!A3:A5001,"*")</f>
        <v>9</v>
      </c>
    </row>
    <row r="2" spans="1:5" x14ac:dyDescent="0.25">
      <c r="A2" t="s">
        <v>1</v>
      </c>
      <c r="B2" s="1">
        <f>B3/B1</f>
        <v>11111.111111111111</v>
      </c>
    </row>
    <row r="3" spans="1:5" x14ac:dyDescent="0.25">
      <c r="A3" t="s">
        <v>11</v>
      </c>
      <c r="B3" s="1">
        <v>100000</v>
      </c>
    </row>
    <row r="4" spans="1:5" x14ac:dyDescent="0.25">
      <c r="A4" t="s">
        <v>2</v>
      </c>
      <c r="B4" s="1">
        <f>SUM(B8:B27)</f>
        <v>6259</v>
      </c>
    </row>
    <row r="5" spans="1:5" x14ac:dyDescent="0.25">
      <c r="A5" t="s">
        <v>10</v>
      </c>
      <c r="B5" s="1">
        <f>B3-B4</f>
        <v>93741</v>
      </c>
    </row>
    <row r="7" spans="1:5" x14ac:dyDescent="0.25">
      <c r="A7" t="s">
        <v>4</v>
      </c>
      <c r="B7" t="s">
        <v>7</v>
      </c>
      <c r="D7" t="s">
        <v>3</v>
      </c>
      <c r="E7" t="s">
        <v>1</v>
      </c>
    </row>
    <row r="8" spans="1:5" x14ac:dyDescent="0.25">
      <c r="A8" t="s">
        <v>37</v>
      </c>
      <c r="B8" s="1">
        <v>2100</v>
      </c>
      <c r="D8">
        <f>COUNTIF(Pupils!E3:E5001,"x")</f>
        <v>4</v>
      </c>
      <c r="E8" s="1">
        <f>B8/D8</f>
        <v>525</v>
      </c>
    </row>
    <row r="9" spans="1:5" x14ac:dyDescent="0.25">
      <c r="A9" t="s">
        <v>38</v>
      </c>
      <c r="B9" s="1">
        <v>100</v>
      </c>
      <c r="D9">
        <f>COUNTIF(Pupils!F3:F5001,"x")</f>
        <v>2</v>
      </c>
      <c r="E9" s="1">
        <f t="shared" ref="E9:E27" si="0">B9/D9</f>
        <v>50</v>
      </c>
    </row>
    <row r="10" spans="1:5" x14ac:dyDescent="0.25">
      <c r="A10" t="s">
        <v>39</v>
      </c>
      <c r="B10" s="1">
        <v>3459</v>
      </c>
      <c r="D10">
        <f>COUNTIF(Pupils!G3:G5001,"x")</f>
        <v>1</v>
      </c>
      <c r="E10" s="1">
        <f t="shared" si="0"/>
        <v>3459</v>
      </c>
    </row>
    <row r="11" spans="1:5" x14ac:dyDescent="0.25">
      <c r="A11" t="s">
        <v>40</v>
      </c>
      <c r="B11" s="1">
        <v>200</v>
      </c>
      <c r="D11">
        <f>COUNTIF(Pupils!H3:H5001,"x")</f>
        <v>0</v>
      </c>
      <c r="E11" s="1" t="e">
        <f t="shared" si="0"/>
        <v>#DIV/0!</v>
      </c>
    </row>
    <row r="12" spans="1:5" x14ac:dyDescent="0.25">
      <c r="A12" t="s">
        <v>9</v>
      </c>
      <c r="B12" s="1"/>
      <c r="D12">
        <f>COUNTIF(Pupils!I3:I5003,"x")</f>
        <v>0</v>
      </c>
      <c r="E12" s="1" t="e">
        <f t="shared" si="0"/>
        <v>#DIV/0!</v>
      </c>
    </row>
    <row r="13" spans="1:5" x14ac:dyDescent="0.25">
      <c r="A13" t="s">
        <v>12</v>
      </c>
      <c r="B13" s="1">
        <v>400</v>
      </c>
      <c r="D13">
        <f>COUNTIF(Pupils!J3:J5001,"x")</f>
        <v>1</v>
      </c>
      <c r="E13" s="1">
        <f t="shared" si="0"/>
        <v>400</v>
      </c>
    </row>
    <row r="14" spans="1:5" x14ac:dyDescent="0.25">
      <c r="A14" t="s">
        <v>13</v>
      </c>
      <c r="B14" s="1"/>
      <c r="D14">
        <f>COUNTIF(Pupils!K3:K5001,"x")</f>
        <v>0</v>
      </c>
      <c r="E14" s="1" t="e">
        <f t="shared" si="0"/>
        <v>#DIV/0!</v>
      </c>
    </row>
    <row r="15" spans="1:5" x14ac:dyDescent="0.25">
      <c r="A15" t="s">
        <v>14</v>
      </c>
      <c r="B15" s="1"/>
      <c r="D15">
        <f>COUNTIF(Pupils!L3:L5001,"x")</f>
        <v>0</v>
      </c>
      <c r="E15" s="1" t="e">
        <f t="shared" si="0"/>
        <v>#DIV/0!</v>
      </c>
    </row>
    <row r="16" spans="1:5" x14ac:dyDescent="0.25">
      <c r="A16" t="s">
        <v>15</v>
      </c>
      <c r="B16" s="1"/>
      <c r="D16">
        <f>COUNTIF(Pupils!M3:M5001,"x")</f>
        <v>0</v>
      </c>
      <c r="E16" s="1" t="e">
        <f t="shared" si="0"/>
        <v>#DIV/0!</v>
      </c>
    </row>
    <row r="17" spans="1:5" x14ac:dyDescent="0.25">
      <c r="A17" t="s">
        <v>16</v>
      </c>
      <c r="B17" s="1"/>
      <c r="D17">
        <f>COUNTIF(Pupils!N3:N5001,"x")</f>
        <v>0</v>
      </c>
      <c r="E17" s="1" t="e">
        <f t="shared" si="0"/>
        <v>#DIV/0!</v>
      </c>
    </row>
    <row r="18" spans="1:5" x14ac:dyDescent="0.25">
      <c r="A18" t="s">
        <v>17</v>
      </c>
      <c r="B18" s="1"/>
      <c r="D18">
        <f>COUNTIF(Pupils!O3:O5001,"x")</f>
        <v>0</v>
      </c>
      <c r="E18" s="1" t="e">
        <f t="shared" si="0"/>
        <v>#DIV/0!</v>
      </c>
    </row>
    <row r="19" spans="1:5" x14ac:dyDescent="0.25">
      <c r="A19" t="s">
        <v>18</v>
      </c>
      <c r="B19" s="1"/>
      <c r="D19">
        <f>COUNTIF(Pupils!P3:P5001,"x")</f>
        <v>0</v>
      </c>
      <c r="E19" s="1" t="e">
        <f t="shared" si="0"/>
        <v>#DIV/0!</v>
      </c>
    </row>
    <row r="20" spans="1:5" x14ac:dyDescent="0.25">
      <c r="A20" t="s">
        <v>19</v>
      </c>
      <c r="B20" s="1"/>
      <c r="D20">
        <f>COUNTIF(Pupils!Q3:Q5001,"x")</f>
        <v>0</v>
      </c>
      <c r="E20" s="1" t="e">
        <f t="shared" si="0"/>
        <v>#DIV/0!</v>
      </c>
    </row>
    <row r="21" spans="1:5" x14ac:dyDescent="0.25">
      <c r="A21" t="s">
        <v>20</v>
      </c>
      <c r="B21" s="1"/>
      <c r="D21">
        <f>COUNTIF(Pupils!R3:R5001,"x")</f>
        <v>0</v>
      </c>
      <c r="E21" s="1" t="e">
        <f t="shared" si="0"/>
        <v>#DIV/0!</v>
      </c>
    </row>
    <row r="22" spans="1:5" x14ac:dyDescent="0.25">
      <c r="A22" t="s">
        <v>21</v>
      </c>
      <c r="B22" s="1"/>
      <c r="D22">
        <f>COUNTIF(Pupils!S3:S5001,"x")</f>
        <v>0</v>
      </c>
      <c r="E22" s="1" t="e">
        <f t="shared" si="0"/>
        <v>#DIV/0!</v>
      </c>
    </row>
    <row r="23" spans="1:5" x14ac:dyDescent="0.25">
      <c r="A23" t="s">
        <v>22</v>
      </c>
      <c r="B23" s="1"/>
      <c r="D23">
        <f>COUNTIF(Pupils!T3:T5001,"x")</f>
        <v>0</v>
      </c>
      <c r="E23" s="1" t="e">
        <f t="shared" si="0"/>
        <v>#DIV/0!</v>
      </c>
    </row>
    <row r="24" spans="1:5" x14ac:dyDescent="0.25">
      <c r="A24" t="s">
        <v>23</v>
      </c>
      <c r="B24" s="1"/>
      <c r="D24">
        <f>COUNTIF(Pupils!U3:U5001,"x")</f>
        <v>0</v>
      </c>
      <c r="E24" s="1" t="e">
        <f t="shared" si="0"/>
        <v>#DIV/0!</v>
      </c>
    </row>
    <row r="25" spans="1:5" x14ac:dyDescent="0.25">
      <c r="A25" t="s">
        <v>24</v>
      </c>
      <c r="B25" s="1"/>
      <c r="D25">
        <f>COUNTIF(Pupils!V3:V5001,"x")</f>
        <v>0</v>
      </c>
      <c r="E25" s="1" t="e">
        <f t="shared" si="0"/>
        <v>#DIV/0!</v>
      </c>
    </row>
    <row r="26" spans="1:5" x14ac:dyDescent="0.25">
      <c r="A26" t="s">
        <v>25</v>
      </c>
      <c r="B26" s="1"/>
      <c r="D26">
        <f>COUNTIF(Pupils!W3:W5001,"x")</f>
        <v>0</v>
      </c>
      <c r="E26" s="1" t="e">
        <f t="shared" si="0"/>
        <v>#DIV/0!</v>
      </c>
    </row>
    <row r="27" spans="1:5" x14ac:dyDescent="0.25">
      <c r="A27" t="s">
        <v>26</v>
      </c>
      <c r="B27" s="1"/>
      <c r="D27">
        <f>COUNTIF(Pupils!X3:X5001,"x")</f>
        <v>0</v>
      </c>
      <c r="E27" s="1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Pupils</vt:lpstr>
      <vt:lpstr>Costs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Janes</dc:creator>
  <cp:lastModifiedBy>Josh Johnson</cp:lastModifiedBy>
  <dcterms:created xsi:type="dcterms:W3CDTF">2015-01-16T15:46:12Z</dcterms:created>
  <dcterms:modified xsi:type="dcterms:W3CDTF">2015-01-20T10:00:10Z</dcterms:modified>
</cp:coreProperties>
</file>