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95" windowWidth="10005" windowHeight="9945" activeTab="1"/>
  </bookViews>
  <sheets>
    <sheet name="Data" sheetId="1" r:id="rId1"/>
    <sheet name="Display Layout" sheetId="9" r:id="rId2"/>
    <sheet name="Config" sheetId="10" r:id="rId3"/>
  </sheets>
  <definedNames>
    <definedName name="_xlnm._FilterDatabase" localSheetId="0" hidden="1">Data!$A$1:$CN$11</definedName>
    <definedName name="_xlnm.Print_Area" localSheetId="0">Data!$Y$1:$AI$1</definedName>
    <definedName name="StudentNames">Data!$B$3:$B$9</definedName>
  </definedNames>
  <calcPr calcId="125725"/>
</workbook>
</file>

<file path=xl/calcChain.xml><?xml version="1.0" encoding="utf-8"?>
<calcChain xmlns="http://schemas.openxmlformats.org/spreadsheetml/2006/main">
  <c r="C5" i="9"/>
  <c r="C6"/>
  <c r="C10"/>
  <c r="C11"/>
  <c r="C13"/>
  <c r="C14"/>
  <c r="C4"/>
  <c r="A5"/>
  <c r="A6"/>
  <c r="A7"/>
  <c r="C7" s="1"/>
  <c r="A8"/>
  <c r="C8" s="1"/>
  <c r="A9"/>
  <c r="C9" s="1"/>
  <c r="A10"/>
  <c r="A11"/>
  <c r="A12"/>
  <c r="C12" s="1"/>
  <c r="A13"/>
  <c r="A14"/>
  <c r="A15"/>
  <c r="C15" s="1"/>
  <c r="A16"/>
  <c r="C16" s="1"/>
  <c r="A17"/>
  <c r="C17" s="1"/>
  <c r="A4"/>
  <c r="D4" l="1"/>
  <c r="CC3" i="1"/>
  <c r="E7" i="9" s="1"/>
  <c r="CB3" i="1"/>
  <c r="E6" i="9" s="1"/>
  <c r="CA3" i="1"/>
  <c r="E5" i="9" s="1"/>
  <c r="BZ3" i="1"/>
  <c r="E4" i="9" s="1"/>
  <c r="D7"/>
  <c r="D6"/>
  <c r="D5"/>
  <c r="B1"/>
  <c r="CD3" i="1"/>
  <c r="CE3"/>
  <c r="CE11" s="1"/>
  <c r="CF3"/>
  <c r="CG3"/>
  <c r="CH3"/>
  <c r="CI3"/>
  <c r="CJ3"/>
  <c r="CK3"/>
  <c r="CL3"/>
  <c r="CM3"/>
  <c r="CM11" s="1"/>
  <c r="BZ4"/>
  <c r="CA4"/>
  <c r="CB4"/>
  <c r="CC4"/>
  <c r="CD4"/>
  <c r="CE4"/>
  <c r="CF4"/>
  <c r="CG4"/>
  <c r="CH4"/>
  <c r="CI4"/>
  <c r="CJ4"/>
  <c r="CK4"/>
  <c r="CL4"/>
  <c r="CM4"/>
  <c r="BZ5"/>
  <c r="CA5"/>
  <c r="CB5"/>
  <c r="CC5"/>
  <c r="CD5"/>
  <c r="CE5"/>
  <c r="CF5"/>
  <c r="CG5"/>
  <c r="CH5"/>
  <c r="CI5"/>
  <c r="CJ5"/>
  <c r="CK5"/>
  <c r="CL5"/>
  <c r="CM5"/>
  <c r="BZ6"/>
  <c r="CA6"/>
  <c r="CB6"/>
  <c r="CC6"/>
  <c r="CD6"/>
  <c r="CE6"/>
  <c r="CF6"/>
  <c r="CG6"/>
  <c r="CH6"/>
  <c r="CI6"/>
  <c r="CJ6"/>
  <c r="CK6"/>
  <c r="CL6"/>
  <c r="CM6"/>
  <c r="BZ7"/>
  <c r="CA7"/>
  <c r="CB7"/>
  <c r="CC7"/>
  <c r="CD7"/>
  <c r="CD11" s="1"/>
  <c r="CE7"/>
  <c r="CF7"/>
  <c r="CG7"/>
  <c r="CH7"/>
  <c r="CI7"/>
  <c r="CJ7"/>
  <c r="CK7"/>
  <c r="CL7"/>
  <c r="CL11" s="1"/>
  <c r="CM7"/>
  <c r="BZ8"/>
  <c r="CA8"/>
  <c r="CB8"/>
  <c r="CC8"/>
  <c r="CD8"/>
  <c r="CE8"/>
  <c r="CF8"/>
  <c r="CG8"/>
  <c r="CH8"/>
  <c r="CI8"/>
  <c r="CJ8"/>
  <c r="CK8"/>
  <c r="CL8"/>
  <c r="CM8"/>
  <c r="BZ9"/>
  <c r="CN9" s="1"/>
  <c r="CA9"/>
  <c r="CB9"/>
  <c r="CC9"/>
  <c r="CD9"/>
  <c r="CE9"/>
  <c r="CF9"/>
  <c r="CG9"/>
  <c r="CH9"/>
  <c r="CI9"/>
  <c r="CJ9"/>
  <c r="CK9"/>
  <c r="CL9"/>
  <c r="CM9"/>
  <c r="CN5" l="1"/>
  <c r="BZ11"/>
  <c r="CN8"/>
  <c r="CG11"/>
  <c r="CH11"/>
  <c r="CF11"/>
  <c r="CI11"/>
  <c r="CN7"/>
  <c r="CJ11"/>
  <c r="CN6"/>
  <c r="CK11"/>
  <c r="CN4"/>
  <c r="CA11"/>
  <c r="CB11"/>
  <c r="CC11"/>
  <c r="CN3"/>
</calcChain>
</file>

<file path=xl/sharedStrings.xml><?xml version="1.0" encoding="utf-8"?>
<sst xmlns="http://schemas.openxmlformats.org/spreadsheetml/2006/main" count="433" uniqueCount="99">
  <si>
    <t/>
  </si>
  <si>
    <t>Upn</t>
  </si>
  <si>
    <t>Surname Forename</t>
  </si>
  <si>
    <t>Gender</t>
  </si>
  <si>
    <t>Reg Group</t>
  </si>
  <si>
    <t>House</t>
  </si>
  <si>
    <t>FSM</t>
  </si>
  <si>
    <t>Ethnicity</t>
  </si>
  <si>
    <t>SEN Status</t>
  </si>
  <si>
    <t>Gifted/Talented</t>
  </si>
  <si>
    <t>Looked After</t>
  </si>
  <si>
    <t>EAL</t>
  </si>
  <si>
    <t>% Attendance</t>
  </si>
  <si>
    <t>SEN Need</t>
  </si>
  <si>
    <t>Admission No.</t>
  </si>
  <si>
    <t>CAT Mean SAS CAT scores</t>
  </si>
  <si>
    <t>CAT Non-Verbal SAS CAT scores</t>
  </si>
  <si>
    <t>CAT Quantitative SAS CAT scores</t>
  </si>
  <si>
    <t>CAT Verbal SAS CAT scores</t>
  </si>
  <si>
    <t>F</t>
  </si>
  <si>
    <t>N</t>
  </si>
  <si>
    <t>M</t>
  </si>
  <si>
    <t>Elizabeth Fry</t>
  </si>
  <si>
    <t>A</t>
  </si>
  <si>
    <t>4a</t>
  </si>
  <si>
    <t>3a</t>
  </si>
  <si>
    <t>5c</t>
  </si>
  <si>
    <t>4c</t>
  </si>
  <si>
    <t>4b</t>
  </si>
  <si>
    <t>Marie Curie</t>
  </si>
  <si>
    <t>White - English</t>
  </si>
  <si>
    <t>5a</t>
  </si>
  <si>
    <t>5b</t>
  </si>
  <si>
    <t>6b</t>
  </si>
  <si>
    <t>William Blake</t>
  </si>
  <si>
    <t>6c</t>
  </si>
  <si>
    <t>Y</t>
  </si>
  <si>
    <t>S</t>
  </si>
  <si>
    <t>Moderate Learning Difficulty</t>
  </si>
  <si>
    <t>3c</t>
  </si>
  <si>
    <t>Behaviour, Emotional and Social Difficulty</t>
  </si>
  <si>
    <t>Ernest Shackleton</t>
  </si>
  <si>
    <t>3b</t>
  </si>
  <si>
    <t>Specific Learning Difficulty</t>
  </si>
  <si>
    <t>White European</t>
  </si>
  <si>
    <t>KS2 Maths</t>
  </si>
  <si>
    <t>KS2 English</t>
  </si>
  <si>
    <t>KS2 Science</t>
  </si>
  <si>
    <t>English</t>
  </si>
  <si>
    <t>Maths</t>
  </si>
  <si>
    <t xml:space="preserve">Science </t>
  </si>
  <si>
    <t>Art</t>
  </si>
  <si>
    <t>French</t>
  </si>
  <si>
    <t>Music</t>
  </si>
  <si>
    <t>PE</t>
  </si>
  <si>
    <t>Spanish</t>
  </si>
  <si>
    <t>Technology</t>
  </si>
  <si>
    <t>Drama</t>
  </si>
  <si>
    <t>History</t>
  </si>
  <si>
    <t>Geography</t>
  </si>
  <si>
    <t>IT</t>
  </si>
  <si>
    <t>Social Studies</t>
  </si>
  <si>
    <t>6a</t>
  </si>
  <si>
    <t>n</t>
  </si>
  <si>
    <t>94.4</t>
  </si>
  <si>
    <t>99.3</t>
  </si>
  <si>
    <t>7c</t>
  </si>
  <si>
    <t>91.7</t>
  </si>
  <si>
    <t>92.4</t>
  </si>
  <si>
    <t>88.9</t>
  </si>
  <si>
    <t>82.6</t>
  </si>
  <si>
    <t>93.8</t>
  </si>
  <si>
    <t>9JOl-C</t>
  </si>
  <si>
    <t>008993</t>
  </si>
  <si>
    <t>Merit</t>
  </si>
  <si>
    <t>9DCx-S</t>
  </si>
  <si>
    <t>009023</t>
  </si>
  <si>
    <t>7b</t>
  </si>
  <si>
    <t>Dist</t>
  </si>
  <si>
    <t>9AGy-B</t>
  </si>
  <si>
    <t>008956</t>
  </si>
  <si>
    <t>Pass</t>
  </si>
  <si>
    <t>008994</t>
  </si>
  <si>
    <t>White Other</t>
  </si>
  <si>
    <t>009369</t>
  </si>
  <si>
    <t>008995</t>
  </si>
  <si>
    <t>9AJa-F</t>
  </si>
  <si>
    <t>009024</t>
  </si>
  <si>
    <t>Average Residual</t>
  </si>
  <si>
    <t>Name 2</t>
  </si>
  <si>
    <t>Name 3</t>
  </si>
  <si>
    <t>Name 4</t>
  </si>
  <si>
    <t>Name 5</t>
  </si>
  <si>
    <t>Name 6</t>
  </si>
  <si>
    <t>Name 7</t>
  </si>
  <si>
    <t>John Smith</t>
  </si>
  <si>
    <t>Progress Check</t>
  </si>
  <si>
    <t>Target Grade</t>
  </si>
  <si>
    <t>Delta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</si>
</sst>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2"/>
      <name val="Arial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19" fillId="0" borderId="0" xfId="0" applyFont="1" applyAlignment="1"/>
    <xf numFmtId="0" fontId="19" fillId="33" borderId="10" xfId="0" applyFont="1" applyFill="1" applyBorder="1" applyAlignment="1" applyProtection="1">
      <alignment horizontal="center" textRotation="90" wrapText="1"/>
    </xf>
    <xf numFmtId="0" fontId="19" fillId="35" borderId="10" xfId="0" applyFont="1" applyFill="1" applyBorder="1" applyAlignment="1" applyProtection="1">
      <alignment horizontal="center" textRotation="90" wrapText="1"/>
    </xf>
    <xf numFmtId="0" fontId="19" fillId="36" borderId="0" xfId="0" applyFont="1" applyFill="1" applyAlignment="1">
      <alignment horizontal="center" textRotation="90"/>
    </xf>
    <xf numFmtId="0" fontId="19" fillId="36" borderId="11" xfId="0" applyFont="1" applyFill="1" applyBorder="1" applyAlignment="1" applyProtection="1">
      <alignment horizontal="center" textRotation="90" wrapText="1"/>
    </xf>
    <xf numFmtId="0" fontId="19" fillId="37" borderId="11" xfId="0" applyFont="1" applyFill="1" applyBorder="1" applyAlignment="1" applyProtection="1">
      <alignment horizontal="center" textRotation="90" wrapText="1"/>
    </xf>
    <xf numFmtId="0" fontId="19" fillId="38" borderId="11" xfId="0" applyFont="1" applyFill="1" applyBorder="1" applyAlignment="1" applyProtection="1">
      <alignment horizontal="center" textRotation="90" wrapText="1"/>
    </xf>
    <xf numFmtId="0" fontId="0" fillId="0" borderId="0" xfId="0" applyAlignment="1">
      <alignment horizontal="center"/>
    </xf>
    <xf numFmtId="0" fontId="0" fillId="39" borderId="10" xfId="0" applyFont="1" applyFill="1" applyBorder="1" applyAlignment="1" applyProtection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10" xfId="0" applyNumberFormat="1" applyFont="1" applyBorder="1" applyAlignment="1" applyProtection="1">
      <alignment vertical="top" wrapText="1"/>
      <protection locked="0"/>
    </xf>
    <xf numFmtId="0" fontId="20" fillId="33" borderId="10" xfId="0" applyFont="1" applyFill="1" applyBorder="1" applyProtection="1"/>
    <xf numFmtId="0" fontId="0" fillId="34" borderId="10" xfId="0" applyFont="1" applyFill="1" applyBorder="1" applyAlignment="1" applyProtection="1">
      <alignment vertical="top" wrapText="1"/>
    </xf>
    <xf numFmtId="0" fontId="0" fillId="0" borderId="0" xfId="0" applyFill="1" applyBorder="1"/>
    <xf numFmtId="0" fontId="19" fillId="38" borderId="13" xfId="0" applyFont="1" applyFill="1" applyBorder="1" applyAlignment="1" applyProtection="1">
      <alignment horizontal="center" textRotation="90" wrapText="1"/>
    </xf>
    <xf numFmtId="0" fontId="0" fillId="34" borderId="14" xfId="0" applyFont="1" applyFill="1" applyBorder="1" applyAlignment="1" applyProtection="1">
      <alignment vertical="top" wrapText="1"/>
    </xf>
    <xf numFmtId="0" fontId="19" fillId="35" borderId="12" xfId="0" applyFont="1" applyFill="1" applyBorder="1" applyAlignment="1" applyProtection="1">
      <alignment horizontal="center" textRotation="90" wrapText="1"/>
    </xf>
    <xf numFmtId="0" fontId="19" fillId="40" borderId="12" xfId="0" applyFont="1" applyFill="1" applyBorder="1" applyAlignment="1">
      <alignment horizontal="center" textRotation="90"/>
    </xf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Fill="1" applyBorder="1"/>
    <xf numFmtId="0" fontId="19" fillId="41" borderId="11" xfId="0" applyFont="1" applyFill="1" applyBorder="1" applyAlignment="1" applyProtection="1">
      <alignment horizontal="center" wrapText="1"/>
    </xf>
    <xf numFmtId="0" fontId="0" fillId="0" borderId="0" xfId="0" applyNumberFormat="1"/>
  </cellXfs>
  <cellStyles count="55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133350</xdr:rowOff>
    </xdr:from>
    <xdr:to>
      <xdr:col>33</xdr:col>
      <xdr:colOff>352425</xdr:colOff>
      <xdr:row>0</xdr:row>
      <xdr:rowOff>428625</xdr:rowOff>
    </xdr:to>
    <xdr:sp macro="" textlink="">
      <xdr:nvSpPr>
        <xdr:cNvPr id="8" name="TextBox 7"/>
        <xdr:cNvSpPr txBox="1"/>
      </xdr:nvSpPr>
      <xdr:spPr>
        <a:xfrm>
          <a:off x="12239625" y="133350"/>
          <a:ext cx="365760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End of year 9 target - Grade</a:t>
          </a:r>
        </a:p>
      </xdr:txBody>
    </xdr:sp>
    <xdr:clientData/>
  </xdr:twoCellAnchor>
  <xdr:twoCellAnchor>
    <xdr:from>
      <xdr:col>38</xdr:col>
      <xdr:colOff>85725</xdr:colOff>
      <xdr:row>0</xdr:row>
      <xdr:rowOff>133350</xdr:rowOff>
    </xdr:from>
    <xdr:to>
      <xdr:col>48</xdr:col>
      <xdr:colOff>0</xdr:colOff>
      <xdr:row>0</xdr:row>
      <xdr:rowOff>428625</xdr:rowOff>
    </xdr:to>
    <xdr:sp macro="" textlink="">
      <xdr:nvSpPr>
        <xdr:cNvPr id="9" name="TextBox 8"/>
        <xdr:cNvSpPr txBox="1"/>
      </xdr:nvSpPr>
      <xdr:spPr>
        <a:xfrm>
          <a:off x="17926050" y="133350"/>
          <a:ext cx="3057525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December</a:t>
          </a:r>
          <a:r>
            <a:rPr lang="en-GB" sz="1100" baseline="0"/>
            <a:t> Progress Check</a:t>
          </a:r>
          <a:r>
            <a:rPr lang="en-GB" sz="1100"/>
            <a:t>- Grade</a:t>
          </a:r>
        </a:p>
      </xdr:txBody>
    </xdr:sp>
    <xdr:clientData/>
  </xdr:twoCellAnchor>
  <xdr:twoCellAnchor>
    <xdr:from>
      <xdr:col>54</xdr:col>
      <xdr:colOff>0</xdr:colOff>
      <xdr:row>0</xdr:row>
      <xdr:rowOff>133350</xdr:rowOff>
    </xdr:from>
    <xdr:to>
      <xdr:col>61</xdr:col>
      <xdr:colOff>352425</xdr:colOff>
      <xdr:row>0</xdr:row>
      <xdr:rowOff>428625</xdr:rowOff>
    </xdr:to>
    <xdr:sp macro="" textlink="">
      <xdr:nvSpPr>
        <xdr:cNvPr id="4" name="TextBox 3"/>
        <xdr:cNvSpPr txBox="1"/>
      </xdr:nvSpPr>
      <xdr:spPr>
        <a:xfrm>
          <a:off x="14068425" y="133350"/>
          <a:ext cx="251460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End of year 9 target - Number</a:t>
          </a:r>
        </a:p>
      </xdr:txBody>
    </xdr:sp>
    <xdr:clientData/>
  </xdr:twoCellAnchor>
  <xdr:twoCellAnchor>
    <xdr:from>
      <xdr:col>65</xdr:col>
      <xdr:colOff>200026</xdr:colOff>
      <xdr:row>0</xdr:row>
      <xdr:rowOff>133350</xdr:rowOff>
    </xdr:from>
    <xdr:to>
      <xdr:col>76</xdr:col>
      <xdr:colOff>1</xdr:colOff>
      <xdr:row>0</xdr:row>
      <xdr:rowOff>428625</xdr:rowOff>
    </xdr:to>
    <xdr:sp macro="" textlink="">
      <xdr:nvSpPr>
        <xdr:cNvPr id="5" name="TextBox 4"/>
        <xdr:cNvSpPr txBox="1"/>
      </xdr:nvSpPr>
      <xdr:spPr>
        <a:xfrm>
          <a:off x="26527126" y="133350"/>
          <a:ext cx="325755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December</a:t>
          </a:r>
          <a:r>
            <a:rPr lang="en-GB" sz="1100" baseline="0"/>
            <a:t> Progress Check</a:t>
          </a:r>
          <a:r>
            <a:rPr lang="en-GB" sz="1100"/>
            <a:t>- Number</a:t>
          </a:r>
        </a:p>
      </xdr:txBody>
    </xdr:sp>
    <xdr:clientData/>
  </xdr:twoCellAnchor>
  <xdr:twoCellAnchor>
    <xdr:from>
      <xdr:col>79</xdr:col>
      <xdr:colOff>200026</xdr:colOff>
      <xdr:row>0</xdr:row>
      <xdr:rowOff>133350</xdr:rowOff>
    </xdr:from>
    <xdr:to>
      <xdr:col>90</xdr:col>
      <xdr:colOff>1</xdr:colOff>
      <xdr:row>0</xdr:row>
      <xdr:rowOff>428625</xdr:rowOff>
    </xdr:to>
    <xdr:sp macro="" textlink="">
      <xdr:nvSpPr>
        <xdr:cNvPr id="6" name="TextBox 5"/>
        <xdr:cNvSpPr txBox="1"/>
      </xdr:nvSpPr>
      <xdr:spPr>
        <a:xfrm>
          <a:off x="26527126" y="133350"/>
          <a:ext cx="3257550" cy="295275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Residual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 tint="-4.9989318521683403E-2"/>
  </sheetPr>
  <dimension ref="A1:CN12"/>
  <sheetViews>
    <sheetView topLeftCell="B1" workbookViewId="0">
      <pane xSplit="1" ySplit="1" topLeftCell="M2" activePane="bottomRight" state="frozen"/>
      <selection activeCell="B1" sqref="B1"/>
      <selection pane="topRight" activeCell="C1" sqref="C1"/>
      <selection pane="bottomLeft" activeCell="B2" sqref="B2"/>
      <selection pane="bottomRight" activeCell="AI1" sqref="AI1"/>
    </sheetView>
  </sheetViews>
  <sheetFormatPr defaultRowHeight="12.75"/>
  <cols>
    <col min="1" max="1" width="33.28515625" hidden="1" bestFit="1" customWidth="1"/>
    <col min="2" max="2" width="36.42578125" customWidth="1"/>
    <col min="3" max="3" width="4.140625" customWidth="1"/>
    <col min="4" max="4" width="11.85546875" customWidth="1"/>
    <col min="5" max="5" width="17.42578125" customWidth="1"/>
    <col min="6" max="6" width="4.140625" customWidth="1"/>
    <col min="7" max="7" width="18.42578125" customWidth="1"/>
    <col min="8" max="11" width="4.140625" customWidth="1"/>
    <col min="12" max="12" width="9.5703125" customWidth="1"/>
    <col min="13" max="13" width="19" customWidth="1"/>
    <col min="14" max="14" width="11.85546875" customWidth="1"/>
    <col min="15" max="18" width="5.42578125" customWidth="1"/>
    <col min="19" max="21" width="5.42578125" style="8" customWidth="1"/>
    <col min="22" max="25" width="4.7109375" customWidth="1"/>
    <col min="26" max="26" width="4.7109375" style="11" customWidth="1"/>
    <col min="27" max="28" width="4.7109375" customWidth="1"/>
    <col min="29" max="29" width="4.7109375" style="12" customWidth="1"/>
    <col min="30" max="39" width="4.7109375" customWidth="1"/>
    <col min="40" max="40" width="4.7109375" style="14" customWidth="1"/>
    <col min="41" max="41" width="4.7109375" style="13" customWidth="1"/>
    <col min="42" max="42" width="4.7109375" customWidth="1"/>
    <col min="43" max="43" width="4.7109375" style="13" customWidth="1"/>
    <col min="44" max="44" width="4.7109375" style="10" customWidth="1"/>
    <col min="45" max="91" width="4.7109375" customWidth="1"/>
    <col min="92" max="92" width="5.7109375" customWidth="1"/>
  </cols>
  <sheetData>
    <row r="1" spans="1:92" s="1" customFormat="1" ht="150" customHeight="1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4" t="s">
        <v>45</v>
      </c>
      <c r="T1" s="5" t="s">
        <v>46</v>
      </c>
      <c r="U1" s="5" t="s">
        <v>47</v>
      </c>
      <c r="V1" s="6" t="s">
        <v>48</v>
      </c>
      <c r="W1" s="6" t="s">
        <v>49</v>
      </c>
      <c r="X1" s="6" t="s">
        <v>50</v>
      </c>
      <c r="Y1" s="6" t="s">
        <v>51</v>
      </c>
      <c r="Z1" s="6" t="s">
        <v>57</v>
      </c>
      <c r="AA1" s="6" t="s">
        <v>52</v>
      </c>
      <c r="AB1" s="6" t="s">
        <v>59</v>
      </c>
      <c r="AC1" s="6" t="s">
        <v>58</v>
      </c>
      <c r="AD1" s="6" t="s">
        <v>60</v>
      </c>
      <c r="AE1" s="6" t="s">
        <v>53</v>
      </c>
      <c r="AF1" s="6" t="s">
        <v>54</v>
      </c>
      <c r="AG1" s="6" t="s">
        <v>61</v>
      </c>
      <c r="AH1" s="6" t="s">
        <v>55</v>
      </c>
      <c r="AI1" s="6" t="s">
        <v>56</v>
      </c>
      <c r="AJ1" s="7" t="s">
        <v>48</v>
      </c>
      <c r="AK1" s="7" t="s">
        <v>49</v>
      </c>
      <c r="AL1" s="7" t="s">
        <v>50</v>
      </c>
      <c r="AM1" s="7" t="s">
        <v>51</v>
      </c>
      <c r="AN1" s="7" t="s">
        <v>57</v>
      </c>
      <c r="AO1" s="7" t="s">
        <v>52</v>
      </c>
      <c r="AP1" s="7" t="s">
        <v>59</v>
      </c>
      <c r="AQ1" s="7" t="s">
        <v>58</v>
      </c>
      <c r="AR1" s="7" t="s">
        <v>60</v>
      </c>
      <c r="AS1" s="7" t="s">
        <v>53</v>
      </c>
      <c r="AT1" s="7" t="s">
        <v>54</v>
      </c>
      <c r="AU1" s="7" t="s">
        <v>61</v>
      </c>
      <c r="AV1" s="7" t="s">
        <v>55</v>
      </c>
      <c r="AW1" s="7" t="s">
        <v>56</v>
      </c>
      <c r="AX1" s="6" t="s">
        <v>48</v>
      </c>
      <c r="AY1" s="6" t="s">
        <v>49</v>
      </c>
      <c r="AZ1" s="6" t="s">
        <v>50</v>
      </c>
      <c r="BA1" s="6" t="s">
        <v>51</v>
      </c>
      <c r="BB1" s="6" t="s">
        <v>57</v>
      </c>
      <c r="BC1" s="6" t="s">
        <v>52</v>
      </c>
      <c r="BD1" s="6" t="s">
        <v>59</v>
      </c>
      <c r="BE1" s="6" t="s">
        <v>58</v>
      </c>
      <c r="BF1" s="6" t="s">
        <v>60</v>
      </c>
      <c r="BG1" s="6" t="s">
        <v>53</v>
      </c>
      <c r="BH1" s="6" t="s">
        <v>54</v>
      </c>
      <c r="BI1" s="6" t="s">
        <v>61</v>
      </c>
      <c r="BJ1" s="6" t="s">
        <v>55</v>
      </c>
      <c r="BK1" s="6" t="s">
        <v>56</v>
      </c>
      <c r="BL1" s="7" t="s">
        <v>48</v>
      </c>
      <c r="BM1" s="7" t="s">
        <v>49</v>
      </c>
      <c r="BN1" s="7" t="s">
        <v>50</v>
      </c>
      <c r="BO1" s="7" t="s">
        <v>51</v>
      </c>
      <c r="BP1" s="7" t="s">
        <v>57</v>
      </c>
      <c r="BQ1" s="7" t="s">
        <v>52</v>
      </c>
      <c r="BR1" s="7" t="s">
        <v>59</v>
      </c>
      <c r="BS1" s="7" t="s">
        <v>58</v>
      </c>
      <c r="BT1" s="7" t="s">
        <v>60</v>
      </c>
      <c r="BU1" s="7" t="s">
        <v>53</v>
      </c>
      <c r="BV1" s="7" t="s">
        <v>54</v>
      </c>
      <c r="BW1" s="7" t="s">
        <v>61</v>
      </c>
      <c r="BX1" s="7" t="s">
        <v>55</v>
      </c>
      <c r="BY1" s="19" t="s">
        <v>56</v>
      </c>
      <c r="BZ1" s="21" t="s">
        <v>48</v>
      </c>
      <c r="CA1" s="21" t="s">
        <v>49</v>
      </c>
      <c r="CB1" s="21" t="s">
        <v>50</v>
      </c>
      <c r="CC1" s="21" t="s">
        <v>51</v>
      </c>
      <c r="CD1" s="21" t="s">
        <v>57</v>
      </c>
      <c r="CE1" s="21" t="s">
        <v>52</v>
      </c>
      <c r="CF1" s="21" t="s">
        <v>59</v>
      </c>
      <c r="CG1" s="21" t="s">
        <v>58</v>
      </c>
      <c r="CH1" s="21" t="s">
        <v>60</v>
      </c>
      <c r="CI1" s="21" t="s">
        <v>53</v>
      </c>
      <c r="CJ1" s="21" t="s">
        <v>54</v>
      </c>
      <c r="CK1" s="21" t="s">
        <v>61</v>
      </c>
      <c r="CL1" s="21" t="s">
        <v>55</v>
      </c>
      <c r="CM1" s="21" t="s">
        <v>56</v>
      </c>
      <c r="CN1" s="22" t="s">
        <v>88</v>
      </c>
    </row>
    <row r="2" spans="1:92" s="14" customFormat="1">
      <c r="B2" s="14">
        <v>1</v>
      </c>
      <c r="C2" s="14">
        <v>2</v>
      </c>
      <c r="D2" s="14">
        <v>3</v>
      </c>
      <c r="E2" s="14">
        <v>4</v>
      </c>
      <c r="F2" s="14">
        <v>5</v>
      </c>
      <c r="G2" s="14">
        <v>6</v>
      </c>
      <c r="H2" s="14">
        <v>7</v>
      </c>
      <c r="I2" s="14">
        <v>8</v>
      </c>
      <c r="J2" s="14">
        <v>9</v>
      </c>
      <c r="K2" s="14">
        <v>10</v>
      </c>
      <c r="L2" s="14">
        <v>11</v>
      </c>
      <c r="M2" s="14">
        <v>12</v>
      </c>
      <c r="N2" s="14">
        <v>13</v>
      </c>
      <c r="O2" s="14">
        <v>14</v>
      </c>
      <c r="P2" s="14">
        <v>15</v>
      </c>
      <c r="Q2" s="14">
        <v>16</v>
      </c>
      <c r="R2" s="14">
        <v>17</v>
      </c>
      <c r="S2" s="14">
        <v>18</v>
      </c>
      <c r="T2" s="14">
        <v>19</v>
      </c>
      <c r="U2" s="14">
        <v>20</v>
      </c>
      <c r="V2" s="14">
        <v>21</v>
      </c>
      <c r="W2" s="14">
        <v>22</v>
      </c>
      <c r="X2" s="14">
        <v>23</v>
      </c>
      <c r="Y2" s="14">
        <v>24</v>
      </c>
      <c r="Z2" s="14">
        <v>25</v>
      </c>
      <c r="AA2" s="14">
        <v>26</v>
      </c>
      <c r="AB2" s="14">
        <v>27</v>
      </c>
      <c r="AC2" s="14">
        <v>28</v>
      </c>
      <c r="AD2" s="14">
        <v>29</v>
      </c>
      <c r="AE2" s="14">
        <v>30</v>
      </c>
      <c r="AF2" s="14">
        <v>31</v>
      </c>
      <c r="AG2" s="14">
        <v>32</v>
      </c>
      <c r="AH2" s="14">
        <v>33</v>
      </c>
      <c r="AI2" s="14">
        <v>34</v>
      </c>
      <c r="AJ2" s="14">
        <v>35</v>
      </c>
      <c r="AK2" s="14">
        <v>36</v>
      </c>
      <c r="AL2" s="14">
        <v>37</v>
      </c>
      <c r="AM2" s="14">
        <v>38</v>
      </c>
      <c r="AN2" s="14">
        <v>39</v>
      </c>
      <c r="AO2" s="14">
        <v>40</v>
      </c>
      <c r="AP2" s="14">
        <v>41</v>
      </c>
      <c r="AQ2" s="14">
        <v>42</v>
      </c>
      <c r="AR2" s="14">
        <v>43</v>
      </c>
      <c r="AS2" s="14">
        <v>44</v>
      </c>
      <c r="AT2" s="14">
        <v>45</v>
      </c>
      <c r="AU2" s="14">
        <v>46</v>
      </c>
      <c r="AV2" s="14">
        <v>47</v>
      </c>
      <c r="AW2" s="14">
        <v>48</v>
      </c>
      <c r="AX2" s="14">
        <v>49</v>
      </c>
      <c r="AY2" s="14">
        <v>50</v>
      </c>
      <c r="AZ2" s="14">
        <v>51</v>
      </c>
      <c r="BA2" s="14">
        <v>52</v>
      </c>
      <c r="BB2" s="14">
        <v>53</v>
      </c>
      <c r="BC2" s="14">
        <v>54</v>
      </c>
      <c r="BD2" s="14">
        <v>55</v>
      </c>
      <c r="BE2" s="14">
        <v>56</v>
      </c>
      <c r="BF2" s="14">
        <v>57</v>
      </c>
      <c r="BG2" s="14">
        <v>58</v>
      </c>
      <c r="BH2" s="14">
        <v>59</v>
      </c>
      <c r="BI2" s="14">
        <v>60</v>
      </c>
      <c r="BJ2" s="14">
        <v>61</v>
      </c>
      <c r="BK2" s="14">
        <v>62</v>
      </c>
      <c r="BL2" s="14">
        <v>63</v>
      </c>
      <c r="BM2" s="14">
        <v>64</v>
      </c>
      <c r="BN2" s="14">
        <v>65</v>
      </c>
      <c r="BO2" s="14">
        <v>66</v>
      </c>
      <c r="BP2" s="14">
        <v>67</v>
      </c>
      <c r="BQ2" s="14">
        <v>68</v>
      </c>
      <c r="BR2" s="14">
        <v>69</v>
      </c>
      <c r="BS2" s="14">
        <v>70</v>
      </c>
      <c r="BT2" s="14">
        <v>71</v>
      </c>
      <c r="BU2" s="14">
        <v>72</v>
      </c>
      <c r="BV2" s="14">
        <v>73</v>
      </c>
      <c r="BW2" s="14">
        <v>74</v>
      </c>
      <c r="BX2" s="14">
        <v>75</v>
      </c>
      <c r="BY2" s="14">
        <v>76</v>
      </c>
      <c r="BZ2" s="14">
        <v>77</v>
      </c>
      <c r="CA2" s="14">
        <v>78</v>
      </c>
      <c r="CB2" s="14">
        <v>79</v>
      </c>
      <c r="CC2" s="14">
        <v>80</v>
      </c>
      <c r="CD2" s="14">
        <v>81</v>
      </c>
      <c r="CE2" s="14">
        <v>82</v>
      </c>
      <c r="CF2" s="14">
        <v>83</v>
      </c>
      <c r="CG2" s="14">
        <v>84</v>
      </c>
      <c r="CH2" s="14">
        <v>85</v>
      </c>
      <c r="CI2" s="14">
        <v>86</v>
      </c>
      <c r="CJ2" s="14">
        <v>87</v>
      </c>
      <c r="CK2" s="14">
        <v>88</v>
      </c>
      <c r="CL2" s="14">
        <v>89</v>
      </c>
      <c r="CM2" s="14">
        <v>90</v>
      </c>
      <c r="CN2" s="14">
        <v>91</v>
      </c>
    </row>
    <row r="3" spans="1:92" ht="16.5" customHeight="1">
      <c r="B3" s="16" t="s">
        <v>95</v>
      </c>
      <c r="C3" s="16" t="s">
        <v>19</v>
      </c>
      <c r="D3" s="16" t="s">
        <v>72</v>
      </c>
      <c r="E3" s="16" t="s">
        <v>29</v>
      </c>
      <c r="F3" s="16" t="s">
        <v>20</v>
      </c>
      <c r="G3" s="16" t="s">
        <v>30</v>
      </c>
      <c r="H3" s="16" t="s">
        <v>20</v>
      </c>
      <c r="I3" s="16" t="s">
        <v>36</v>
      </c>
      <c r="J3" s="16" t="s">
        <v>0</v>
      </c>
      <c r="K3" s="16" t="s">
        <v>20</v>
      </c>
      <c r="L3" s="16" t="s">
        <v>65</v>
      </c>
      <c r="M3" s="16" t="s">
        <v>0</v>
      </c>
      <c r="N3" s="16" t="s">
        <v>73</v>
      </c>
      <c r="O3" s="17">
        <v>96</v>
      </c>
      <c r="P3" s="17">
        <v>98</v>
      </c>
      <c r="Q3" s="17">
        <v>96</v>
      </c>
      <c r="R3" s="17">
        <v>95</v>
      </c>
      <c r="S3" s="15" t="s">
        <v>26</v>
      </c>
      <c r="T3" s="15" t="s">
        <v>26</v>
      </c>
      <c r="U3" s="15" t="s">
        <v>24</v>
      </c>
      <c r="V3" s="15" t="s">
        <v>66</v>
      </c>
      <c r="W3" s="15" t="s">
        <v>66</v>
      </c>
      <c r="X3" s="15" t="s">
        <v>66</v>
      </c>
      <c r="Y3" s="15" t="s">
        <v>66</v>
      </c>
      <c r="Z3" s="15" t="s">
        <v>66</v>
      </c>
      <c r="AA3" s="15" t="s">
        <v>66</v>
      </c>
      <c r="AB3" s="15" t="s">
        <v>66</v>
      </c>
      <c r="AC3" s="15" t="s">
        <v>66</v>
      </c>
      <c r="AD3" s="15" t="s">
        <v>66</v>
      </c>
      <c r="AE3" s="15" t="s">
        <v>66</v>
      </c>
      <c r="AF3" s="15" t="s">
        <v>66</v>
      </c>
      <c r="AG3" s="15" t="s">
        <v>74</v>
      </c>
      <c r="AH3" s="15" t="s">
        <v>66</v>
      </c>
      <c r="AI3" s="15" t="s">
        <v>66</v>
      </c>
      <c r="AJ3" s="15" t="s">
        <v>33</v>
      </c>
      <c r="AK3" s="15" t="s">
        <v>62</v>
      </c>
      <c r="AL3" s="15" t="s">
        <v>62</v>
      </c>
      <c r="AM3" s="15" t="s">
        <v>66</v>
      </c>
      <c r="AN3" s="15" t="s">
        <v>26</v>
      </c>
      <c r="AO3" s="15" t="s">
        <v>32</v>
      </c>
      <c r="AP3" s="15" t="s">
        <v>32</v>
      </c>
      <c r="AQ3" s="15" t="s">
        <v>26</v>
      </c>
      <c r="AR3" s="15" t="s">
        <v>35</v>
      </c>
      <c r="AS3" s="15" t="s">
        <v>32</v>
      </c>
      <c r="AT3" s="15" t="s">
        <v>31</v>
      </c>
      <c r="AU3" s="15" t="s">
        <v>74</v>
      </c>
      <c r="AV3" s="15" t="s">
        <v>32</v>
      </c>
      <c r="AW3" s="15" t="s">
        <v>33</v>
      </c>
      <c r="AX3" s="9">
        <v>43</v>
      </c>
      <c r="AY3" s="9">
        <v>43</v>
      </c>
      <c r="AZ3" s="9">
        <v>43</v>
      </c>
      <c r="BA3" s="9">
        <v>43</v>
      </c>
      <c r="BB3" s="9">
        <v>43</v>
      </c>
      <c r="BC3" s="9">
        <v>43</v>
      </c>
      <c r="BD3" s="9">
        <v>43</v>
      </c>
      <c r="BE3" s="9">
        <v>43</v>
      </c>
      <c r="BF3" s="9">
        <v>43</v>
      </c>
      <c r="BG3" s="9">
        <v>43</v>
      </c>
      <c r="BH3" s="9">
        <v>43</v>
      </c>
      <c r="BI3" s="9">
        <v>46</v>
      </c>
      <c r="BJ3" s="9">
        <v>43</v>
      </c>
      <c r="BK3" s="9">
        <v>43</v>
      </c>
      <c r="BL3" s="17">
        <v>39</v>
      </c>
      <c r="BM3" s="17">
        <v>41</v>
      </c>
      <c r="BN3" s="17">
        <v>41</v>
      </c>
      <c r="BO3" s="17">
        <v>43</v>
      </c>
      <c r="BP3" s="17">
        <v>31</v>
      </c>
      <c r="BQ3" s="17">
        <v>33</v>
      </c>
      <c r="BR3" s="17">
        <v>33</v>
      </c>
      <c r="BS3" s="17">
        <v>31</v>
      </c>
      <c r="BT3" s="17">
        <v>37</v>
      </c>
      <c r="BU3" s="17">
        <v>33</v>
      </c>
      <c r="BV3" s="17">
        <v>35</v>
      </c>
      <c r="BW3" s="17">
        <v>46</v>
      </c>
      <c r="BX3" s="17">
        <v>33</v>
      </c>
      <c r="BY3" s="20">
        <v>39</v>
      </c>
      <c r="BZ3" s="24">
        <f>IF(OR(BL3="",AX3=""),"",BL3-AX3)</f>
        <v>-4</v>
      </c>
      <c r="CA3" s="24">
        <f t="shared" ref="CA3:CM9" si="0">IF(OR(BM3="",AY3=""),"",BM3-AY3)</f>
        <v>-2</v>
      </c>
      <c r="CB3" s="24">
        <f t="shared" si="0"/>
        <v>-2</v>
      </c>
      <c r="CC3" s="24">
        <f t="shared" si="0"/>
        <v>0</v>
      </c>
      <c r="CD3" s="24">
        <f t="shared" si="0"/>
        <v>-12</v>
      </c>
      <c r="CE3" s="24">
        <f t="shared" si="0"/>
        <v>-10</v>
      </c>
      <c r="CF3" s="24">
        <f t="shared" si="0"/>
        <v>-10</v>
      </c>
      <c r="CG3" s="24">
        <f t="shared" si="0"/>
        <v>-12</v>
      </c>
      <c r="CH3" s="24">
        <f t="shared" si="0"/>
        <v>-6</v>
      </c>
      <c r="CI3" s="24">
        <f t="shared" si="0"/>
        <v>-10</v>
      </c>
      <c r="CJ3" s="24">
        <f t="shared" si="0"/>
        <v>-8</v>
      </c>
      <c r="CK3" s="24">
        <f t="shared" si="0"/>
        <v>0</v>
      </c>
      <c r="CL3" s="24">
        <f t="shared" si="0"/>
        <v>-10</v>
      </c>
      <c r="CM3" s="24">
        <f t="shared" si="0"/>
        <v>-4</v>
      </c>
      <c r="CN3" s="23">
        <f t="shared" ref="CN3:CN9" si="1">AVERAGE(BZ3:CM3)/2</f>
        <v>-3.2142857142857144</v>
      </c>
    </row>
    <row r="4" spans="1:92" ht="16.5" customHeight="1">
      <c r="B4" s="16" t="s">
        <v>89</v>
      </c>
      <c r="C4" s="16" t="s">
        <v>19</v>
      </c>
      <c r="D4" s="16" t="s">
        <v>75</v>
      </c>
      <c r="E4" s="16" t="s">
        <v>41</v>
      </c>
      <c r="F4" s="16" t="s">
        <v>20</v>
      </c>
      <c r="G4" s="16" t="s">
        <v>30</v>
      </c>
      <c r="H4" s="16" t="s">
        <v>20</v>
      </c>
      <c r="I4" s="16" t="s">
        <v>36</v>
      </c>
      <c r="J4" s="16" t="s">
        <v>0</v>
      </c>
      <c r="K4" s="16" t="s">
        <v>20</v>
      </c>
      <c r="L4" s="16" t="s">
        <v>71</v>
      </c>
      <c r="M4" s="16" t="s">
        <v>0</v>
      </c>
      <c r="N4" s="16" t="s">
        <v>76</v>
      </c>
      <c r="O4" s="17">
        <v>108</v>
      </c>
      <c r="P4" s="17">
        <v>98</v>
      </c>
      <c r="Q4" s="17">
        <v>110</v>
      </c>
      <c r="R4" s="17">
        <v>117</v>
      </c>
      <c r="S4" s="15" t="s">
        <v>24</v>
      </c>
      <c r="T4" s="15" t="s">
        <v>32</v>
      </c>
      <c r="U4" s="15" t="s">
        <v>26</v>
      </c>
      <c r="V4" s="15" t="s">
        <v>77</v>
      </c>
      <c r="W4" s="15" t="s">
        <v>62</v>
      </c>
      <c r="X4" s="15" t="s">
        <v>66</v>
      </c>
      <c r="Y4" s="15" t="s">
        <v>66</v>
      </c>
      <c r="Z4" s="15" t="s">
        <v>66</v>
      </c>
      <c r="AA4" s="15" t="s">
        <v>66</v>
      </c>
      <c r="AB4" s="15" t="s">
        <v>66</v>
      </c>
      <c r="AC4" s="15" t="s">
        <v>66</v>
      </c>
      <c r="AD4" s="15" t="s">
        <v>66</v>
      </c>
      <c r="AE4" s="15" t="s">
        <v>66</v>
      </c>
      <c r="AF4" s="15" t="s">
        <v>66</v>
      </c>
      <c r="AG4" s="15" t="s">
        <v>78</v>
      </c>
      <c r="AH4" s="15" t="s">
        <v>66</v>
      </c>
      <c r="AI4" s="15" t="s">
        <v>66</v>
      </c>
      <c r="AJ4" s="15" t="s">
        <v>66</v>
      </c>
      <c r="AK4" s="15" t="s">
        <v>35</v>
      </c>
      <c r="AL4" s="15" t="s">
        <v>62</v>
      </c>
      <c r="AM4" s="15" t="s">
        <v>33</v>
      </c>
      <c r="AN4" s="15" t="s">
        <v>77</v>
      </c>
      <c r="AO4" s="15" t="s">
        <v>26</v>
      </c>
      <c r="AP4" s="15" t="s">
        <v>66</v>
      </c>
      <c r="AQ4" s="15" t="s">
        <v>33</v>
      </c>
      <c r="AR4" s="15" t="s">
        <v>35</v>
      </c>
      <c r="AS4" s="15" t="s">
        <v>32</v>
      </c>
      <c r="AT4" s="15" t="s">
        <v>35</v>
      </c>
      <c r="AU4" s="15" t="s">
        <v>78</v>
      </c>
      <c r="AV4" s="15" t="s">
        <v>32</v>
      </c>
      <c r="AW4" s="15" t="s">
        <v>35</v>
      </c>
      <c r="AX4" s="9">
        <v>45</v>
      </c>
      <c r="AY4" s="9">
        <v>41</v>
      </c>
      <c r="AZ4" s="9">
        <v>43</v>
      </c>
      <c r="BA4" s="9">
        <v>43</v>
      </c>
      <c r="BB4" s="9">
        <v>43</v>
      </c>
      <c r="BC4" s="9">
        <v>43</v>
      </c>
      <c r="BD4" s="9">
        <v>43</v>
      </c>
      <c r="BE4" s="9">
        <v>43</v>
      </c>
      <c r="BF4" s="9">
        <v>43</v>
      </c>
      <c r="BG4" s="9">
        <v>43</v>
      </c>
      <c r="BH4" s="9">
        <v>43</v>
      </c>
      <c r="BI4" s="9">
        <v>52</v>
      </c>
      <c r="BJ4" s="9">
        <v>43</v>
      </c>
      <c r="BK4" s="9">
        <v>43</v>
      </c>
      <c r="BL4" s="17">
        <v>43</v>
      </c>
      <c r="BM4" s="17">
        <v>37</v>
      </c>
      <c r="BN4" s="17">
        <v>41</v>
      </c>
      <c r="BO4" s="17">
        <v>39</v>
      </c>
      <c r="BP4" s="17">
        <v>45</v>
      </c>
      <c r="BQ4" s="17">
        <v>31</v>
      </c>
      <c r="BR4" s="17">
        <v>43</v>
      </c>
      <c r="BS4" s="17">
        <v>39</v>
      </c>
      <c r="BT4" s="17">
        <v>37</v>
      </c>
      <c r="BU4" s="17">
        <v>33</v>
      </c>
      <c r="BV4" s="17">
        <v>37</v>
      </c>
      <c r="BW4" s="17">
        <v>52</v>
      </c>
      <c r="BX4" s="17">
        <v>33</v>
      </c>
      <c r="BY4" s="20">
        <v>37</v>
      </c>
      <c r="BZ4" s="24">
        <f t="shared" ref="BZ4:BZ9" si="2">IF(OR(BL4="",AX4=""),"",BL4-AX4)</f>
        <v>-2</v>
      </c>
      <c r="CA4" s="24">
        <f t="shared" si="0"/>
        <v>-4</v>
      </c>
      <c r="CB4" s="24">
        <f t="shared" si="0"/>
        <v>-2</v>
      </c>
      <c r="CC4" s="24">
        <f t="shared" si="0"/>
        <v>-4</v>
      </c>
      <c r="CD4" s="24">
        <f t="shared" si="0"/>
        <v>2</v>
      </c>
      <c r="CE4" s="24">
        <f t="shared" si="0"/>
        <v>-12</v>
      </c>
      <c r="CF4" s="24">
        <f t="shared" si="0"/>
        <v>0</v>
      </c>
      <c r="CG4" s="24">
        <f t="shared" si="0"/>
        <v>-4</v>
      </c>
      <c r="CH4" s="24">
        <f t="shared" si="0"/>
        <v>-6</v>
      </c>
      <c r="CI4" s="24">
        <f t="shared" si="0"/>
        <v>-10</v>
      </c>
      <c r="CJ4" s="24">
        <f t="shared" si="0"/>
        <v>-6</v>
      </c>
      <c r="CK4" s="24">
        <f t="shared" si="0"/>
        <v>0</v>
      </c>
      <c r="CL4" s="24">
        <f t="shared" si="0"/>
        <v>-10</v>
      </c>
      <c r="CM4" s="24">
        <f t="shared" si="0"/>
        <v>-6</v>
      </c>
      <c r="CN4" s="23">
        <f t="shared" si="1"/>
        <v>-2.2857142857142856</v>
      </c>
    </row>
    <row r="5" spans="1:92" ht="16.5" customHeight="1">
      <c r="B5" s="16" t="s">
        <v>90</v>
      </c>
      <c r="C5" s="16" t="s">
        <v>21</v>
      </c>
      <c r="D5" s="16" t="s">
        <v>79</v>
      </c>
      <c r="E5" s="16" t="s">
        <v>34</v>
      </c>
      <c r="F5" s="16" t="s">
        <v>20</v>
      </c>
      <c r="G5" s="16" t="s">
        <v>44</v>
      </c>
      <c r="H5" s="16" t="s">
        <v>37</v>
      </c>
      <c r="I5" s="16" t="s">
        <v>0</v>
      </c>
      <c r="J5" s="16" t="s">
        <v>0</v>
      </c>
      <c r="K5" s="16" t="s">
        <v>36</v>
      </c>
      <c r="L5" s="16" t="s">
        <v>69</v>
      </c>
      <c r="M5" s="16" t="s">
        <v>38</v>
      </c>
      <c r="N5" s="16" t="s">
        <v>80</v>
      </c>
      <c r="O5" s="17">
        <v>67</v>
      </c>
      <c r="P5" s="17">
        <v>74</v>
      </c>
      <c r="Q5" s="17">
        <v>63</v>
      </c>
      <c r="R5" s="17">
        <v>65</v>
      </c>
      <c r="S5" s="15" t="s">
        <v>63</v>
      </c>
      <c r="T5" s="15" t="s">
        <v>63</v>
      </c>
      <c r="U5" s="15" t="s">
        <v>39</v>
      </c>
      <c r="V5" s="15" t="s">
        <v>24</v>
      </c>
      <c r="W5" s="15" t="s">
        <v>24</v>
      </c>
      <c r="X5" s="15" t="s">
        <v>24</v>
      </c>
      <c r="Y5" s="15" t="s">
        <v>24</v>
      </c>
      <c r="Z5" s="15" t="s">
        <v>24</v>
      </c>
      <c r="AA5" s="15" t="s">
        <v>0</v>
      </c>
      <c r="AB5" s="15" t="s">
        <v>24</v>
      </c>
      <c r="AC5" s="15" t="s">
        <v>24</v>
      </c>
      <c r="AD5" s="15" t="s">
        <v>24</v>
      </c>
      <c r="AE5" s="15" t="s">
        <v>24</v>
      </c>
      <c r="AF5" s="15" t="s">
        <v>24</v>
      </c>
      <c r="AG5" s="15" t="s">
        <v>81</v>
      </c>
      <c r="AH5" s="15" t="s">
        <v>24</v>
      </c>
      <c r="AI5" s="15" t="s">
        <v>24</v>
      </c>
      <c r="AJ5" s="15" t="s">
        <v>27</v>
      </c>
      <c r="AK5" s="15" t="s">
        <v>25</v>
      </c>
      <c r="AL5" s="15" t="s">
        <v>25</v>
      </c>
      <c r="AM5" s="15" t="s">
        <v>27</v>
      </c>
      <c r="AN5" s="15" t="s">
        <v>27</v>
      </c>
      <c r="AO5" s="15" t="s">
        <v>0</v>
      </c>
      <c r="AP5" s="15" t="s">
        <v>24</v>
      </c>
      <c r="AQ5" s="15" t="s">
        <v>39</v>
      </c>
      <c r="AR5" s="15" t="s">
        <v>26</v>
      </c>
      <c r="AS5" s="15" t="s">
        <v>32</v>
      </c>
      <c r="AT5" s="15" t="s">
        <v>26</v>
      </c>
      <c r="AU5" s="15" t="s">
        <v>81</v>
      </c>
      <c r="AV5" s="15" t="s">
        <v>25</v>
      </c>
      <c r="AW5" s="15" t="s">
        <v>24</v>
      </c>
      <c r="AX5" s="9">
        <v>29</v>
      </c>
      <c r="AY5" s="9">
        <v>29</v>
      </c>
      <c r="AZ5" s="9">
        <v>29</v>
      </c>
      <c r="BA5" s="9">
        <v>29</v>
      </c>
      <c r="BB5" s="9">
        <v>29</v>
      </c>
      <c r="BC5" s="9" t="s">
        <v>0</v>
      </c>
      <c r="BD5" s="9">
        <v>29</v>
      </c>
      <c r="BE5" s="9">
        <v>29</v>
      </c>
      <c r="BF5" s="9">
        <v>29</v>
      </c>
      <c r="BG5" s="9">
        <v>29</v>
      </c>
      <c r="BH5" s="9">
        <v>29</v>
      </c>
      <c r="BI5" s="9">
        <v>40</v>
      </c>
      <c r="BJ5" s="9">
        <v>29</v>
      </c>
      <c r="BK5" s="9">
        <v>29</v>
      </c>
      <c r="BL5" s="17">
        <v>25</v>
      </c>
      <c r="BM5" s="17">
        <v>23</v>
      </c>
      <c r="BN5" s="17">
        <v>23</v>
      </c>
      <c r="BO5" s="17">
        <v>25</v>
      </c>
      <c r="BP5" s="17">
        <v>25</v>
      </c>
      <c r="BQ5" s="17" t="s">
        <v>0</v>
      </c>
      <c r="BR5" s="17">
        <v>29</v>
      </c>
      <c r="BS5" s="17">
        <v>19</v>
      </c>
      <c r="BT5" s="17">
        <v>31</v>
      </c>
      <c r="BU5" s="17">
        <v>33</v>
      </c>
      <c r="BV5" s="17">
        <v>31</v>
      </c>
      <c r="BW5" s="17">
        <v>40</v>
      </c>
      <c r="BX5" s="17">
        <v>23</v>
      </c>
      <c r="BY5" s="20">
        <v>29</v>
      </c>
      <c r="BZ5" s="24">
        <f t="shared" si="2"/>
        <v>-4</v>
      </c>
      <c r="CA5" s="24">
        <f t="shared" si="0"/>
        <v>-6</v>
      </c>
      <c r="CB5" s="24">
        <f t="shared" si="0"/>
        <v>-6</v>
      </c>
      <c r="CC5" s="24">
        <f t="shared" si="0"/>
        <v>-4</v>
      </c>
      <c r="CD5" s="24">
        <f t="shared" si="0"/>
        <v>-4</v>
      </c>
      <c r="CE5" s="24" t="str">
        <f t="shared" si="0"/>
        <v/>
      </c>
      <c r="CF5" s="24">
        <f t="shared" si="0"/>
        <v>0</v>
      </c>
      <c r="CG5" s="24">
        <f t="shared" si="0"/>
        <v>-10</v>
      </c>
      <c r="CH5" s="24">
        <f t="shared" si="0"/>
        <v>2</v>
      </c>
      <c r="CI5" s="24">
        <f t="shared" si="0"/>
        <v>4</v>
      </c>
      <c r="CJ5" s="24">
        <f t="shared" si="0"/>
        <v>2</v>
      </c>
      <c r="CK5" s="24">
        <f t="shared" si="0"/>
        <v>0</v>
      </c>
      <c r="CL5" s="24">
        <f t="shared" si="0"/>
        <v>-6</v>
      </c>
      <c r="CM5" s="24">
        <f t="shared" si="0"/>
        <v>0</v>
      </c>
      <c r="CN5" s="23">
        <f t="shared" si="1"/>
        <v>-1.2307692307692308</v>
      </c>
    </row>
    <row r="6" spans="1:92" ht="16.5" customHeight="1">
      <c r="B6" s="16" t="s">
        <v>91</v>
      </c>
      <c r="C6" s="16" t="s">
        <v>21</v>
      </c>
      <c r="D6" s="16" t="s">
        <v>72</v>
      </c>
      <c r="E6" s="16" t="s">
        <v>29</v>
      </c>
      <c r="F6" s="16" t="s">
        <v>20</v>
      </c>
      <c r="G6" s="16" t="s">
        <v>30</v>
      </c>
      <c r="H6" s="16" t="s">
        <v>23</v>
      </c>
      <c r="I6" s="16" t="s">
        <v>0</v>
      </c>
      <c r="J6" s="16" t="s">
        <v>0</v>
      </c>
      <c r="K6" s="16" t="s">
        <v>20</v>
      </c>
      <c r="L6" s="16" t="s">
        <v>68</v>
      </c>
      <c r="M6" s="16" t="s">
        <v>43</v>
      </c>
      <c r="N6" s="16" t="s">
        <v>82</v>
      </c>
      <c r="O6" s="17">
        <v>83</v>
      </c>
      <c r="P6" s="17">
        <v>89</v>
      </c>
      <c r="Q6" s="17">
        <v>90</v>
      </c>
      <c r="R6" s="17">
        <v>69</v>
      </c>
      <c r="S6" s="15" t="s">
        <v>27</v>
      </c>
      <c r="T6" s="15" t="s">
        <v>63</v>
      </c>
      <c r="U6" s="15" t="s">
        <v>27</v>
      </c>
      <c r="V6" s="15" t="s">
        <v>26</v>
      </c>
      <c r="W6" s="15" t="s">
        <v>35</v>
      </c>
      <c r="X6" s="15" t="s">
        <v>35</v>
      </c>
      <c r="Y6" s="15" t="s">
        <v>35</v>
      </c>
      <c r="Z6" s="15" t="s">
        <v>35</v>
      </c>
      <c r="AA6" s="15" t="s">
        <v>0</v>
      </c>
      <c r="AB6" s="15" t="s">
        <v>35</v>
      </c>
      <c r="AC6" s="15" t="s">
        <v>35</v>
      </c>
      <c r="AD6" s="15" t="s">
        <v>35</v>
      </c>
      <c r="AE6" s="15" t="s">
        <v>35</v>
      </c>
      <c r="AF6" s="15" t="s">
        <v>35</v>
      </c>
      <c r="AG6" s="15" t="s">
        <v>74</v>
      </c>
      <c r="AH6" s="15" t="s">
        <v>35</v>
      </c>
      <c r="AI6" s="15" t="s">
        <v>35</v>
      </c>
      <c r="AJ6" s="15" t="s">
        <v>28</v>
      </c>
      <c r="AK6" s="15" t="s">
        <v>28</v>
      </c>
      <c r="AL6" s="15" t="s">
        <v>26</v>
      </c>
      <c r="AM6" s="15" t="s">
        <v>33</v>
      </c>
      <c r="AN6" s="15" t="s">
        <v>31</v>
      </c>
      <c r="AO6" s="15" t="s">
        <v>0</v>
      </c>
      <c r="AP6" s="15" t="s">
        <v>24</v>
      </c>
      <c r="AQ6" s="15" t="s">
        <v>28</v>
      </c>
      <c r="AR6" s="15" t="s">
        <v>31</v>
      </c>
      <c r="AS6" s="15" t="s">
        <v>32</v>
      </c>
      <c r="AT6" s="15" t="s">
        <v>32</v>
      </c>
      <c r="AU6" s="15" t="s">
        <v>74</v>
      </c>
      <c r="AV6" s="15" t="s">
        <v>42</v>
      </c>
      <c r="AW6" s="15" t="s">
        <v>31</v>
      </c>
      <c r="AX6" s="9">
        <v>31</v>
      </c>
      <c r="AY6" s="9">
        <v>37</v>
      </c>
      <c r="AZ6" s="9">
        <v>37</v>
      </c>
      <c r="BA6" s="9">
        <v>37</v>
      </c>
      <c r="BB6" s="9">
        <v>37</v>
      </c>
      <c r="BC6" s="9" t="s">
        <v>0</v>
      </c>
      <c r="BD6" s="9">
        <v>37</v>
      </c>
      <c r="BE6" s="9">
        <v>37</v>
      </c>
      <c r="BF6" s="9">
        <v>37</v>
      </c>
      <c r="BG6" s="9">
        <v>37</v>
      </c>
      <c r="BH6" s="9">
        <v>37</v>
      </c>
      <c r="BI6" s="9">
        <v>46</v>
      </c>
      <c r="BJ6" s="9">
        <v>37</v>
      </c>
      <c r="BK6" s="9">
        <v>37</v>
      </c>
      <c r="BL6" s="17">
        <v>27</v>
      </c>
      <c r="BM6" s="17">
        <v>27</v>
      </c>
      <c r="BN6" s="17">
        <v>31</v>
      </c>
      <c r="BO6" s="17">
        <v>39</v>
      </c>
      <c r="BP6" s="17">
        <v>35</v>
      </c>
      <c r="BQ6" s="17" t="s">
        <v>0</v>
      </c>
      <c r="BR6" s="17">
        <v>29</v>
      </c>
      <c r="BS6" s="17">
        <v>27</v>
      </c>
      <c r="BT6" s="17">
        <v>35</v>
      </c>
      <c r="BU6" s="17">
        <v>33</v>
      </c>
      <c r="BV6" s="17">
        <v>33</v>
      </c>
      <c r="BW6" s="17">
        <v>46</v>
      </c>
      <c r="BX6" s="17">
        <v>21</v>
      </c>
      <c r="BY6" s="20">
        <v>35</v>
      </c>
      <c r="BZ6" s="24">
        <f t="shared" si="2"/>
        <v>-4</v>
      </c>
      <c r="CA6" s="24">
        <f t="shared" si="0"/>
        <v>-10</v>
      </c>
      <c r="CB6" s="24">
        <f t="shared" si="0"/>
        <v>-6</v>
      </c>
      <c r="CC6" s="24">
        <f t="shared" si="0"/>
        <v>2</v>
      </c>
      <c r="CD6" s="24">
        <f t="shared" si="0"/>
        <v>-2</v>
      </c>
      <c r="CE6" s="24" t="str">
        <f t="shared" si="0"/>
        <v/>
      </c>
      <c r="CF6" s="24">
        <f t="shared" si="0"/>
        <v>-8</v>
      </c>
      <c r="CG6" s="24">
        <f t="shared" si="0"/>
        <v>-10</v>
      </c>
      <c r="CH6" s="24">
        <f t="shared" si="0"/>
        <v>-2</v>
      </c>
      <c r="CI6" s="24">
        <f t="shared" si="0"/>
        <v>-4</v>
      </c>
      <c r="CJ6" s="24">
        <f t="shared" si="0"/>
        <v>-4</v>
      </c>
      <c r="CK6" s="24">
        <f t="shared" si="0"/>
        <v>0</v>
      </c>
      <c r="CL6" s="24">
        <f t="shared" si="0"/>
        <v>-16</v>
      </c>
      <c r="CM6" s="24">
        <f t="shared" si="0"/>
        <v>-2</v>
      </c>
      <c r="CN6" s="23">
        <f t="shared" si="1"/>
        <v>-2.5384615384615383</v>
      </c>
    </row>
    <row r="7" spans="1:92" ht="16.5" customHeight="1">
      <c r="B7" s="16" t="s">
        <v>92</v>
      </c>
      <c r="C7" s="16" t="s">
        <v>21</v>
      </c>
      <c r="D7" s="16" t="s">
        <v>72</v>
      </c>
      <c r="E7" s="16" t="s">
        <v>29</v>
      </c>
      <c r="F7" s="16" t="s">
        <v>20</v>
      </c>
      <c r="G7" s="16" t="s">
        <v>83</v>
      </c>
      <c r="H7" s="16" t="s">
        <v>20</v>
      </c>
      <c r="I7" s="16" t="s">
        <v>0</v>
      </c>
      <c r="J7" s="16" t="s">
        <v>0</v>
      </c>
      <c r="K7" s="16" t="s">
        <v>20</v>
      </c>
      <c r="L7" s="16" t="s">
        <v>70</v>
      </c>
      <c r="M7" s="16" t="s">
        <v>0</v>
      </c>
      <c r="N7" s="16" t="s">
        <v>84</v>
      </c>
      <c r="O7" s="17" t="s">
        <v>0</v>
      </c>
      <c r="P7" s="17" t="s">
        <v>0</v>
      </c>
      <c r="Q7" s="17" t="s">
        <v>0</v>
      </c>
      <c r="R7" s="17" t="s">
        <v>0</v>
      </c>
      <c r="S7" s="15" t="s">
        <v>24</v>
      </c>
      <c r="T7" s="15" t="s">
        <v>27</v>
      </c>
      <c r="U7" s="15" t="s">
        <v>27</v>
      </c>
      <c r="V7" s="15" t="s">
        <v>35</v>
      </c>
      <c r="W7" s="15" t="s">
        <v>62</v>
      </c>
      <c r="X7" s="15" t="s">
        <v>33</v>
      </c>
      <c r="Y7" s="15" t="s">
        <v>33</v>
      </c>
      <c r="Z7" s="15" t="s">
        <v>33</v>
      </c>
      <c r="AA7" s="15" t="s">
        <v>0</v>
      </c>
      <c r="AB7" s="15" t="s">
        <v>0</v>
      </c>
      <c r="AC7" s="15" t="s">
        <v>33</v>
      </c>
      <c r="AD7" s="15" t="s">
        <v>33</v>
      </c>
      <c r="AE7" s="15" t="s">
        <v>33</v>
      </c>
      <c r="AF7" s="15" t="s">
        <v>33</v>
      </c>
      <c r="AG7" s="15" t="s">
        <v>81</v>
      </c>
      <c r="AH7" s="15" t="s">
        <v>33</v>
      </c>
      <c r="AI7" s="15" t="s">
        <v>35</v>
      </c>
      <c r="AJ7" s="15" t="s">
        <v>24</v>
      </c>
      <c r="AK7" s="15" t="s">
        <v>35</v>
      </c>
      <c r="AL7" s="15" t="s">
        <v>28</v>
      </c>
      <c r="AM7" s="15" t="s">
        <v>35</v>
      </c>
      <c r="AN7" s="15" t="s">
        <v>28</v>
      </c>
      <c r="AO7" s="15" t="s">
        <v>0</v>
      </c>
      <c r="AP7" s="15" t="s">
        <v>28</v>
      </c>
      <c r="AQ7" s="15" t="s">
        <v>39</v>
      </c>
      <c r="AR7" s="15" t="s">
        <v>32</v>
      </c>
      <c r="AS7" s="15" t="s">
        <v>32</v>
      </c>
      <c r="AT7" s="15" t="s">
        <v>32</v>
      </c>
      <c r="AU7" s="15" t="s">
        <v>81</v>
      </c>
      <c r="AV7" s="15" t="s">
        <v>25</v>
      </c>
      <c r="AW7" s="15" t="s">
        <v>26</v>
      </c>
      <c r="AX7" s="9">
        <v>37</v>
      </c>
      <c r="AY7" s="9">
        <v>41</v>
      </c>
      <c r="AZ7" s="9">
        <v>39</v>
      </c>
      <c r="BA7" s="9">
        <v>39</v>
      </c>
      <c r="BB7" s="9">
        <v>39</v>
      </c>
      <c r="BC7" s="9" t="s">
        <v>0</v>
      </c>
      <c r="BD7" s="9" t="s">
        <v>0</v>
      </c>
      <c r="BE7" s="9">
        <v>39</v>
      </c>
      <c r="BF7" s="9">
        <v>39</v>
      </c>
      <c r="BG7" s="9">
        <v>39</v>
      </c>
      <c r="BH7" s="9">
        <v>39</v>
      </c>
      <c r="BI7" s="9">
        <v>40</v>
      </c>
      <c r="BJ7" s="9">
        <v>39</v>
      </c>
      <c r="BK7" s="9">
        <v>37</v>
      </c>
      <c r="BL7" s="17">
        <v>29</v>
      </c>
      <c r="BM7" s="17">
        <v>37</v>
      </c>
      <c r="BN7" s="17">
        <v>27</v>
      </c>
      <c r="BO7" s="17">
        <v>37</v>
      </c>
      <c r="BP7" s="17">
        <v>27</v>
      </c>
      <c r="BQ7" s="17" t="s">
        <v>0</v>
      </c>
      <c r="BR7" s="17">
        <v>27</v>
      </c>
      <c r="BS7" s="17">
        <v>19</v>
      </c>
      <c r="BT7" s="17">
        <v>33</v>
      </c>
      <c r="BU7" s="17">
        <v>33</v>
      </c>
      <c r="BV7" s="17">
        <v>33</v>
      </c>
      <c r="BW7" s="17">
        <v>40</v>
      </c>
      <c r="BX7" s="17">
        <v>23</v>
      </c>
      <c r="BY7" s="20">
        <v>31</v>
      </c>
      <c r="BZ7" s="24">
        <f t="shared" si="2"/>
        <v>-8</v>
      </c>
      <c r="CA7" s="24">
        <f t="shared" si="0"/>
        <v>-4</v>
      </c>
      <c r="CB7" s="24">
        <f t="shared" si="0"/>
        <v>-12</v>
      </c>
      <c r="CC7" s="24">
        <f t="shared" si="0"/>
        <v>-2</v>
      </c>
      <c r="CD7" s="24">
        <f t="shared" si="0"/>
        <v>-12</v>
      </c>
      <c r="CE7" s="24" t="str">
        <f t="shared" si="0"/>
        <v/>
      </c>
      <c r="CF7" s="24" t="str">
        <f t="shared" si="0"/>
        <v/>
      </c>
      <c r="CG7" s="24">
        <f t="shared" si="0"/>
        <v>-20</v>
      </c>
      <c r="CH7" s="24">
        <f t="shared" si="0"/>
        <v>-6</v>
      </c>
      <c r="CI7" s="24">
        <f t="shared" si="0"/>
        <v>-6</v>
      </c>
      <c r="CJ7" s="24">
        <f t="shared" si="0"/>
        <v>-6</v>
      </c>
      <c r="CK7" s="24">
        <f t="shared" si="0"/>
        <v>0</v>
      </c>
      <c r="CL7" s="24">
        <f t="shared" si="0"/>
        <v>-16</v>
      </c>
      <c r="CM7" s="24">
        <f t="shared" si="0"/>
        <v>-6</v>
      </c>
      <c r="CN7" s="23">
        <f t="shared" si="1"/>
        <v>-4.083333333333333</v>
      </c>
    </row>
    <row r="8" spans="1:92" ht="16.5" customHeight="1">
      <c r="B8" s="16" t="s">
        <v>93</v>
      </c>
      <c r="C8" s="16" t="s">
        <v>21</v>
      </c>
      <c r="D8" s="16" t="s">
        <v>72</v>
      </c>
      <c r="E8" s="16" t="s">
        <v>29</v>
      </c>
      <c r="F8" s="16" t="s">
        <v>20</v>
      </c>
      <c r="G8" s="16" t="s">
        <v>30</v>
      </c>
      <c r="H8" s="16" t="s">
        <v>20</v>
      </c>
      <c r="I8" s="16" t="s">
        <v>0</v>
      </c>
      <c r="J8" s="16" t="s">
        <v>0</v>
      </c>
      <c r="K8" s="16" t="s">
        <v>20</v>
      </c>
      <c r="L8" s="16" t="s">
        <v>67</v>
      </c>
      <c r="M8" s="16" t="s">
        <v>0</v>
      </c>
      <c r="N8" s="16" t="s">
        <v>85</v>
      </c>
      <c r="O8" s="17">
        <v>86</v>
      </c>
      <c r="P8" s="17">
        <v>89</v>
      </c>
      <c r="Q8" s="17">
        <v>88</v>
      </c>
      <c r="R8" s="17">
        <v>80</v>
      </c>
      <c r="S8" s="15" t="s">
        <v>27</v>
      </c>
      <c r="T8" s="15" t="s">
        <v>25</v>
      </c>
      <c r="U8" s="15" t="s">
        <v>27</v>
      </c>
      <c r="V8" s="15" t="s">
        <v>31</v>
      </c>
      <c r="W8" s="15" t="s">
        <v>35</v>
      </c>
      <c r="X8" s="15" t="s">
        <v>31</v>
      </c>
      <c r="Y8" s="15" t="s">
        <v>31</v>
      </c>
      <c r="Z8" s="15" t="s">
        <v>31</v>
      </c>
      <c r="AA8" s="15" t="s">
        <v>0</v>
      </c>
      <c r="AB8" s="15" t="s">
        <v>31</v>
      </c>
      <c r="AC8" s="15" t="s">
        <v>31</v>
      </c>
      <c r="AD8" s="15" t="s">
        <v>31</v>
      </c>
      <c r="AE8" s="15" t="s">
        <v>31</v>
      </c>
      <c r="AF8" s="15" t="s">
        <v>31</v>
      </c>
      <c r="AG8" s="15" t="s">
        <v>81</v>
      </c>
      <c r="AH8" s="15" t="s">
        <v>31</v>
      </c>
      <c r="AI8" s="15" t="s">
        <v>31</v>
      </c>
      <c r="AJ8" s="15" t="s">
        <v>28</v>
      </c>
      <c r="AK8" s="15" t="s">
        <v>26</v>
      </c>
      <c r="AL8" s="15" t="s">
        <v>26</v>
      </c>
      <c r="AM8" s="15" t="s">
        <v>32</v>
      </c>
      <c r="AN8" s="15" t="s">
        <v>35</v>
      </c>
      <c r="AO8" s="15" t="s">
        <v>0</v>
      </c>
      <c r="AP8" s="15" t="s">
        <v>27</v>
      </c>
      <c r="AQ8" s="15" t="s">
        <v>24</v>
      </c>
      <c r="AR8" s="15" t="s">
        <v>32</v>
      </c>
      <c r="AS8" s="15" t="s">
        <v>32</v>
      </c>
      <c r="AT8" s="15" t="s">
        <v>31</v>
      </c>
      <c r="AU8" s="15" t="s">
        <v>81</v>
      </c>
      <c r="AV8" s="15" t="s">
        <v>28</v>
      </c>
      <c r="AW8" s="15" t="s">
        <v>26</v>
      </c>
      <c r="AX8" s="9">
        <v>35</v>
      </c>
      <c r="AY8" s="9">
        <v>37</v>
      </c>
      <c r="AZ8" s="9">
        <v>35</v>
      </c>
      <c r="BA8" s="9">
        <v>35</v>
      </c>
      <c r="BB8" s="9">
        <v>35</v>
      </c>
      <c r="BC8" s="9" t="s">
        <v>0</v>
      </c>
      <c r="BD8" s="9">
        <v>35</v>
      </c>
      <c r="BE8" s="9">
        <v>35</v>
      </c>
      <c r="BF8" s="9">
        <v>35</v>
      </c>
      <c r="BG8" s="9">
        <v>35</v>
      </c>
      <c r="BH8" s="9">
        <v>35</v>
      </c>
      <c r="BI8" s="9">
        <v>40</v>
      </c>
      <c r="BJ8" s="9">
        <v>35</v>
      </c>
      <c r="BK8" s="9">
        <v>35</v>
      </c>
      <c r="BL8" s="17">
        <v>27</v>
      </c>
      <c r="BM8" s="17">
        <v>31</v>
      </c>
      <c r="BN8" s="17">
        <v>31</v>
      </c>
      <c r="BO8" s="17">
        <v>33</v>
      </c>
      <c r="BP8" s="17">
        <v>37</v>
      </c>
      <c r="BQ8" s="17" t="s">
        <v>0</v>
      </c>
      <c r="BR8" s="17">
        <v>25</v>
      </c>
      <c r="BS8" s="17">
        <v>29</v>
      </c>
      <c r="BT8" s="17">
        <v>33</v>
      </c>
      <c r="BU8" s="17">
        <v>33</v>
      </c>
      <c r="BV8" s="17">
        <v>35</v>
      </c>
      <c r="BW8" s="17">
        <v>40</v>
      </c>
      <c r="BX8" s="17">
        <v>27</v>
      </c>
      <c r="BY8" s="20">
        <v>31</v>
      </c>
      <c r="BZ8" s="24">
        <f t="shared" si="2"/>
        <v>-8</v>
      </c>
      <c r="CA8" s="24">
        <f t="shared" si="0"/>
        <v>-6</v>
      </c>
      <c r="CB8" s="24">
        <f t="shared" si="0"/>
        <v>-4</v>
      </c>
      <c r="CC8" s="24">
        <f t="shared" si="0"/>
        <v>-2</v>
      </c>
      <c r="CD8" s="24">
        <f t="shared" si="0"/>
        <v>2</v>
      </c>
      <c r="CE8" s="24" t="str">
        <f t="shared" si="0"/>
        <v/>
      </c>
      <c r="CF8" s="24">
        <f t="shared" si="0"/>
        <v>-10</v>
      </c>
      <c r="CG8" s="24">
        <f t="shared" si="0"/>
        <v>-6</v>
      </c>
      <c r="CH8" s="24">
        <f t="shared" si="0"/>
        <v>-2</v>
      </c>
      <c r="CI8" s="24">
        <f t="shared" si="0"/>
        <v>-2</v>
      </c>
      <c r="CJ8" s="24">
        <f t="shared" si="0"/>
        <v>0</v>
      </c>
      <c r="CK8" s="24">
        <f t="shared" si="0"/>
        <v>0</v>
      </c>
      <c r="CL8" s="24">
        <f t="shared" si="0"/>
        <v>-8</v>
      </c>
      <c r="CM8" s="24">
        <f t="shared" si="0"/>
        <v>-4</v>
      </c>
      <c r="CN8" s="23">
        <f t="shared" si="1"/>
        <v>-1.9230769230769231</v>
      </c>
    </row>
    <row r="9" spans="1:92" ht="16.5" customHeight="1">
      <c r="B9" s="16" t="s">
        <v>94</v>
      </c>
      <c r="C9" s="16" t="s">
        <v>21</v>
      </c>
      <c r="D9" s="16" t="s">
        <v>86</v>
      </c>
      <c r="E9" s="16" t="s">
        <v>22</v>
      </c>
      <c r="F9" s="16" t="s">
        <v>20</v>
      </c>
      <c r="G9" s="16" t="s">
        <v>30</v>
      </c>
      <c r="H9" s="16" t="s">
        <v>23</v>
      </c>
      <c r="I9" s="16" t="s">
        <v>0</v>
      </c>
      <c r="J9" s="16" t="s">
        <v>0</v>
      </c>
      <c r="K9" s="16" t="s">
        <v>20</v>
      </c>
      <c r="L9" s="16" t="s">
        <v>64</v>
      </c>
      <c r="M9" s="16" t="s">
        <v>40</v>
      </c>
      <c r="N9" s="16" t="s">
        <v>87</v>
      </c>
      <c r="O9" s="17">
        <v>79</v>
      </c>
      <c r="P9" s="17">
        <v>78</v>
      </c>
      <c r="Q9" s="17">
        <v>76</v>
      </c>
      <c r="R9" s="17">
        <v>83</v>
      </c>
      <c r="S9" s="15" t="s">
        <v>39</v>
      </c>
      <c r="T9" s="15" t="s">
        <v>39</v>
      </c>
      <c r="U9" s="15" t="s">
        <v>27</v>
      </c>
      <c r="V9" s="15" t="s">
        <v>26</v>
      </c>
      <c r="W9" s="15" t="s">
        <v>26</v>
      </c>
      <c r="X9" s="15" t="s">
        <v>26</v>
      </c>
      <c r="Y9" s="15" t="s">
        <v>26</v>
      </c>
      <c r="Z9" s="15" t="s">
        <v>26</v>
      </c>
      <c r="AA9" s="15" t="s">
        <v>0</v>
      </c>
      <c r="AB9" s="15" t="s">
        <v>26</v>
      </c>
      <c r="AC9" s="15" t="s">
        <v>26</v>
      </c>
      <c r="AD9" s="15" t="s">
        <v>26</v>
      </c>
      <c r="AE9" s="15" t="s">
        <v>26</v>
      </c>
      <c r="AF9" s="15" t="s">
        <v>26</v>
      </c>
      <c r="AG9" s="15" t="s">
        <v>81</v>
      </c>
      <c r="AH9" s="15" t="s">
        <v>26</v>
      </c>
      <c r="AI9" s="15" t="s">
        <v>26</v>
      </c>
      <c r="AJ9" s="15" t="s">
        <v>24</v>
      </c>
      <c r="AK9" s="15" t="s">
        <v>27</v>
      </c>
      <c r="AL9" s="15" t="s">
        <v>24</v>
      </c>
      <c r="AM9" s="15" t="s">
        <v>28</v>
      </c>
      <c r="AN9" s="15" t="s">
        <v>32</v>
      </c>
      <c r="AO9" s="15" t="s">
        <v>0</v>
      </c>
      <c r="AP9" s="15" t="s">
        <v>28</v>
      </c>
      <c r="AQ9" s="15" t="s">
        <v>28</v>
      </c>
      <c r="AR9" s="15" t="s">
        <v>26</v>
      </c>
      <c r="AS9" s="15" t="s">
        <v>26</v>
      </c>
      <c r="AT9" s="15" t="s">
        <v>32</v>
      </c>
      <c r="AU9" s="15" t="s">
        <v>81</v>
      </c>
      <c r="AV9" s="15" t="s">
        <v>39</v>
      </c>
      <c r="AW9" s="15" t="s">
        <v>24</v>
      </c>
      <c r="AX9" s="9">
        <v>31</v>
      </c>
      <c r="AY9" s="9">
        <v>31</v>
      </c>
      <c r="AZ9" s="9">
        <v>31</v>
      </c>
      <c r="BA9" s="9">
        <v>31</v>
      </c>
      <c r="BB9" s="9">
        <v>31</v>
      </c>
      <c r="BC9" s="9" t="s">
        <v>0</v>
      </c>
      <c r="BD9" s="9">
        <v>31</v>
      </c>
      <c r="BE9" s="9">
        <v>31</v>
      </c>
      <c r="BF9" s="9">
        <v>31</v>
      </c>
      <c r="BG9" s="9">
        <v>31</v>
      </c>
      <c r="BH9" s="9">
        <v>31</v>
      </c>
      <c r="BI9" s="9">
        <v>40</v>
      </c>
      <c r="BJ9" s="9">
        <v>31</v>
      </c>
      <c r="BK9" s="9">
        <v>31</v>
      </c>
      <c r="BL9" s="17">
        <v>29</v>
      </c>
      <c r="BM9" s="17">
        <v>25</v>
      </c>
      <c r="BN9" s="17">
        <v>29</v>
      </c>
      <c r="BO9" s="17">
        <v>27</v>
      </c>
      <c r="BP9" s="17">
        <v>33</v>
      </c>
      <c r="BQ9" s="17" t="s">
        <v>0</v>
      </c>
      <c r="BR9" s="17">
        <v>27</v>
      </c>
      <c r="BS9" s="17">
        <v>27</v>
      </c>
      <c r="BT9" s="17">
        <v>31</v>
      </c>
      <c r="BU9" s="17">
        <v>31</v>
      </c>
      <c r="BV9" s="17">
        <v>33</v>
      </c>
      <c r="BW9" s="17">
        <v>40</v>
      </c>
      <c r="BX9" s="17">
        <v>19</v>
      </c>
      <c r="BY9" s="20">
        <v>29</v>
      </c>
      <c r="BZ9" s="24">
        <f t="shared" si="2"/>
        <v>-2</v>
      </c>
      <c r="CA9" s="24">
        <f t="shared" si="0"/>
        <v>-6</v>
      </c>
      <c r="CB9" s="24">
        <f t="shared" si="0"/>
        <v>-2</v>
      </c>
      <c r="CC9" s="24">
        <f t="shared" si="0"/>
        <v>-4</v>
      </c>
      <c r="CD9" s="24">
        <f t="shared" si="0"/>
        <v>2</v>
      </c>
      <c r="CE9" s="24" t="str">
        <f t="shared" si="0"/>
        <v/>
      </c>
      <c r="CF9" s="24">
        <f t="shared" si="0"/>
        <v>-4</v>
      </c>
      <c r="CG9" s="24">
        <f t="shared" si="0"/>
        <v>-4</v>
      </c>
      <c r="CH9" s="24">
        <f t="shared" si="0"/>
        <v>0</v>
      </c>
      <c r="CI9" s="24">
        <f t="shared" si="0"/>
        <v>0</v>
      </c>
      <c r="CJ9" s="24">
        <f t="shared" si="0"/>
        <v>2</v>
      </c>
      <c r="CK9" s="24">
        <f t="shared" si="0"/>
        <v>0</v>
      </c>
      <c r="CL9" s="24">
        <f t="shared" si="0"/>
        <v>-12</v>
      </c>
      <c r="CM9" s="24">
        <f t="shared" si="0"/>
        <v>-2</v>
      </c>
      <c r="CN9" s="23">
        <f t="shared" si="1"/>
        <v>-1.2307692307692308</v>
      </c>
    </row>
    <row r="11" spans="1:92" ht="13.5" thickBot="1">
      <c r="BZ11" s="25">
        <f t="shared" ref="BZ11:CM11" si="3">AVERAGE(BZ3:BZ9)/2</f>
        <v>-2.2857142857142856</v>
      </c>
      <c r="CA11" s="25">
        <f t="shared" si="3"/>
        <v>-2.7142857142857144</v>
      </c>
      <c r="CB11" s="25">
        <f t="shared" si="3"/>
        <v>-2.4285714285714284</v>
      </c>
      <c r="CC11" s="25">
        <f t="shared" si="3"/>
        <v>-1</v>
      </c>
      <c r="CD11" s="25">
        <f t="shared" si="3"/>
        <v>-1.7142857142857142</v>
      </c>
      <c r="CE11" s="25">
        <f t="shared" si="3"/>
        <v>-5.5</v>
      </c>
      <c r="CF11" s="25">
        <f t="shared" si="3"/>
        <v>-2.6666666666666665</v>
      </c>
      <c r="CG11" s="25">
        <f t="shared" si="3"/>
        <v>-4.7142857142857144</v>
      </c>
      <c r="CH11" s="25">
        <f t="shared" si="3"/>
        <v>-1.4285714285714286</v>
      </c>
      <c r="CI11" s="25">
        <f t="shared" si="3"/>
        <v>-2</v>
      </c>
      <c r="CJ11" s="25">
        <f t="shared" si="3"/>
        <v>-1.4285714285714286</v>
      </c>
      <c r="CK11" s="25">
        <f t="shared" si="3"/>
        <v>0</v>
      </c>
      <c r="CL11" s="25">
        <f t="shared" si="3"/>
        <v>-5.5714285714285712</v>
      </c>
      <c r="CM11" s="25">
        <f t="shared" si="3"/>
        <v>-1.7142857142857142</v>
      </c>
      <c r="CN11" s="18"/>
    </row>
    <row r="12" spans="1:92" ht="13.5" thickTop="1"/>
  </sheetData>
  <sortState ref="A2:AZ107">
    <sortCondition ref="B2"/>
  </sortState>
  <conditionalFormatting sqref="BZ11:CN11 BZ3:CN9">
    <cfRule type="colorScale" priority="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BZ11:CM11"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CN3:CN9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dataValidations count="1">
    <dataValidation type="custom" allowBlank="1" showInputMessage="1" showErrorMessage="1" sqref="S3:AW1048576">
      <formula1>"/,\\,@,B,C,D,E,G,H,I,L,M,N,O,P,R,S,T,V,W,X,Y,Z,!,#,*,-"</formula1>
    </dataValidation>
  </dataValidations>
  <pageMargins left="0" right="0" top="0" bottom="0.39370078740157483" header="0" footer="0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D7" sqref="D7"/>
    </sheetView>
  </sheetViews>
  <sheetFormatPr defaultRowHeight="12.75"/>
  <cols>
    <col min="1" max="1" width="9.140625" style="14"/>
    <col min="2" max="2" width="17.7109375" customWidth="1"/>
    <col min="3" max="3" width="17.42578125" customWidth="1"/>
    <col min="4" max="5" width="17.5703125" customWidth="1"/>
  </cols>
  <sheetData>
    <row r="1" spans="1:5">
      <c r="B1" t="str">
        <f>Data!B1</f>
        <v>Surname Forename</v>
      </c>
      <c r="C1" t="s">
        <v>91</v>
      </c>
    </row>
    <row r="3" spans="1:5" s="14" customFormat="1">
      <c r="C3" s="14" t="s">
        <v>97</v>
      </c>
      <c r="D3" s="14" t="s">
        <v>96</v>
      </c>
      <c r="E3" s="14" t="s">
        <v>98</v>
      </c>
    </row>
    <row r="4" spans="1:5">
      <c r="A4" s="14">
        <f>HLOOKUP($B4,Data!$B$1:$AI$2,2,FALSE)</f>
        <v>21</v>
      </c>
      <c r="B4" s="26" t="s">
        <v>48</v>
      </c>
      <c r="C4" s="27" t="str">
        <f>VLOOKUP($C$1,Data!$B$3:$AI$9,$A4,FALSE)</f>
        <v>5c</v>
      </c>
      <c r="D4" s="27" t="str">
        <f>Data!AJ3</f>
        <v>6b</v>
      </c>
      <c r="E4">
        <f>Data!BZ3</f>
        <v>-4</v>
      </c>
    </row>
    <row r="5" spans="1:5">
      <c r="A5" s="14">
        <f>HLOOKUP($B5,Data!$B$1:$AI$2,2,FALSE)</f>
        <v>22</v>
      </c>
      <c r="B5" s="26" t="s">
        <v>49</v>
      </c>
      <c r="C5" s="27" t="str">
        <f>VLOOKUP($C$1,Data!$B$3:$AI$9,$A5,FALSE)</f>
        <v>6c</v>
      </c>
      <c r="D5" s="27" t="str">
        <f>Data!AK3</f>
        <v>6a</v>
      </c>
      <c r="E5">
        <f>Data!CA3</f>
        <v>-2</v>
      </c>
    </row>
    <row r="6" spans="1:5">
      <c r="A6" s="14">
        <f>HLOOKUP($B6,Data!$B$1:$AI$2,2,FALSE)</f>
        <v>23</v>
      </c>
      <c r="B6" s="26" t="s">
        <v>50</v>
      </c>
      <c r="C6" s="27" t="str">
        <f>VLOOKUP($C$1,Data!$B$3:$AI$9,$A6,FALSE)</f>
        <v>6c</v>
      </c>
      <c r="D6" s="27" t="str">
        <f>Data!AL3</f>
        <v>6a</v>
      </c>
      <c r="E6">
        <f>Data!CB3</f>
        <v>-2</v>
      </c>
    </row>
    <row r="7" spans="1:5">
      <c r="A7" s="14">
        <f>HLOOKUP($B7,Data!$B$1:$AI$2,2,FALSE)</f>
        <v>24</v>
      </c>
      <c r="B7" s="26" t="s">
        <v>51</v>
      </c>
      <c r="C7" s="27" t="str">
        <f>VLOOKUP($C$1,Data!$B$3:$AI$9,$A7,FALSE)</f>
        <v>6c</v>
      </c>
      <c r="D7" s="27" t="str">
        <f>Data!AM3</f>
        <v>7c</v>
      </c>
      <c r="E7">
        <f>Data!CC3</f>
        <v>0</v>
      </c>
    </row>
    <row r="8" spans="1:5">
      <c r="A8" s="14">
        <f>HLOOKUP($B8,Data!$B$1:$AI$2,2,FALSE)</f>
        <v>25</v>
      </c>
      <c r="B8" s="26" t="s">
        <v>57</v>
      </c>
      <c r="C8" s="27" t="str">
        <f>VLOOKUP($C$1,Data!$B$3:$AI$9,$A8,FALSE)</f>
        <v>6c</v>
      </c>
      <c r="D8" s="27"/>
    </row>
    <row r="9" spans="1:5">
      <c r="A9" s="14">
        <f>HLOOKUP($B9,Data!$B$1:$AI$2,2,FALSE)</f>
        <v>26</v>
      </c>
      <c r="B9" s="26" t="s">
        <v>52</v>
      </c>
      <c r="C9" s="27" t="str">
        <f>VLOOKUP($C$1,Data!$B$3:$AI$9,$A9,FALSE)</f>
        <v/>
      </c>
      <c r="D9" s="27"/>
    </row>
    <row r="10" spans="1:5">
      <c r="A10" s="14">
        <f>HLOOKUP($B10,Data!$B$1:$AI$2,2,FALSE)</f>
        <v>27</v>
      </c>
      <c r="B10" s="26" t="s">
        <v>59</v>
      </c>
      <c r="C10" s="27" t="str">
        <f>VLOOKUP($C$1,Data!$B$3:$AI$9,$A10,FALSE)</f>
        <v>6c</v>
      </c>
      <c r="D10" s="27"/>
    </row>
    <row r="11" spans="1:5">
      <c r="A11" s="14">
        <f>HLOOKUP($B11,Data!$B$1:$AI$2,2,FALSE)</f>
        <v>28</v>
      </c>
      <c r="B11" s="26" t="s">
        <v>58</v>
      </c>
      <c r="C11" s="27" t="str">
        <f>VLOOKUP($C$1,Data!$B$3:$AI$9,$A11,FALSE)</f>
        <v>6c</v>
      </c>
      <c r="D11" s="27"/>
    </row>
    <row r="12" spans="1:5">
      <c r="A12" s="14">
        <f>HLOOKUP($B12,Data!$B$1:$AI$2,2,FALSE)</f>
        <v>29</v>
      </c>
      <c r="B12" s="26" t="s">
        <v>60</v>
      </c>
      <c r="C12" s="27" t="str">
        <f>VLOOKUP($C$1,Data!$B$3:$AI$9,$A12,FALSE)</f>
        <v>6c</v>
      </c>
      <c r="D12" s="27"/>
    </row>
    <row r="13" spans="1:5">
      <c r="A13" s="14">
        <f>HLOOKUP($B13,Data!$B$1:$AI$2,2,FALSE)</f>
        <v>30</v>
      </c>
      <c r="B13" s="26" t="s">
        <v>53</v>
      </c>
      <c r="C13" s="27" t="str">
        <f>VLOOKUP($C$1,Data!$B$3:$AI$9,$A13,FALSE)</f>
        <v>6c</v>
      </c>
      <c r="D13" s="27"/>
    </row>
    <row r="14" spans="1:5">
      <c r="A14" s="14">
        <f>HLOOKUP($B14,Data!$B$1:$AI$2,2,FALSE)</f>
        <v>31</v>
      </c>
      <c r="B14" s="26" t="s">
        <v>54</v>
      </c>
      <c r="C14" s="27" t="str">
        <f>VLOOKUP($C$1,Data!$B$3:$AI$9,$A14,FALSE)</f>
        <v>6c</v>
      </c>
      <c r="D14" s="27"/>
    </row>
    <row r="15" spans="1:5">
      <c r="A15" s="14">
        <f>HLOOKUP($B15,Data!$B$1:$AI$2,2,FALSE)</f>
        <v>32</v>
      </c>
      <c r="B15" s="26" t="s">
        <v>61</v>
      </c>
      <c r="C15" s="27" t="str">
        <f>VLOOKUP($C$1,Data!$B$3:$AI$9,$A15,FALSE)</f>
        <v>Merit</v>
      </c>
      <c r="D15" s="27"/>
    </row>
    <row r="16" spans="1:5">
      <c r="A16" s="14">
        <f>HLOOKUP($B16,Data!$B$1:$AI$2,2,FALSE)</f>
        <v>33</v>
      </c>
      <c r="B16" s="26" t="s">
        <v>55</v>
      </c>
      <c r="C16" s="27" t="str">
        <f>VLOOKUP($C$1,Data!$B$3:$AI$9,$A16,FALSE)</f>
        <v>6c</v>
      </c>
      <c r="D16" s="27"/>
    </row>
    <row r="17" spans="1:4">
      <c r="A17" s="14">
        <f>HLOOKUP($B17,Data!$B$1:$AI$2,2,FALSE)</f>
        <v>34</v>
      </c>
      <c r="B17" s="26" t="s">
        <v>56</v>
      </c>
      <c r="C17" s="27" t="str">
        <f>VLOOKUP($C$1,Data!$B$3:$AI$9,$A17,FALSE)</f>
        <v>6c</v>
      </c>
      <c r="D17" s="27"/>
    </row>
  </sheetData>
  <dataValidations count="1">
    <dataValidation type="list" allowBlank="1" showInputMessage="1" showErrorMessage="1" sqref="C1">
      <formula1>StudentNames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Display Layout</vt:lpstr>
      <vt:lpstr>Config</vt:lpstr>
      <vt:lpstr>Data!Print_Area</vt:lpstr>
      <vt:lpstr>StudentNames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Baston, Chris</dc:creator>
  <cp:lastModifiedBy>Piers Samwell-Smith</cp:lastModifiedBy>
  <cp:lastPrinted>2012-12-21T10:40:04Z</cp:lastPrinted>
  <dcterms:created xsi:type="dcterms:W3CDTF">2012-11-13T13:36:53Z</dcterms:created>
  <dcterms:modified xsi:type="dcterms:W3CDTF">2013-01-14T13:50:38Z</dcterms:modified>
</cp:coreProperties>
</file>